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Kubryń\SENAT 2025\Senat_28.08.25r_IPJ\zał. do wn.2_Psychologia\"/>
    </mc:Choice>
  </mc:AlternateContent>
  <xr:revisionPtr revIDLastSave="0" documentId="13_ncr:1_{62034F6E-E421-413B-8ED7-F2A7C5CE51A1}" xr6:coauthVersionLast="47" xr6:coauthVersionMax="47" xr10:uidLastSave="{00000000-0000-0000-0000-000000000000}"/>
  <bookViews>
    <workbookView xWindow="-110" yWindow="-110" windowWidth="19420" windowHeight="10300" tabRatio="594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Arkusz1!$A$1:$BF$98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  <c r="G26" i="1"/>
  <c r="F26" i="1"/>
  <c r="C26" i="1"/>
  <c r="H37" i="1"/>
  <c r="G37" i="1"/>
  <c r="F37" i="1"/>
  <c r="C37" i="1"/>
  <c r="H42" i="1"/>
  <c r="G42" i="1"/>
  <c r="F42" i="1"/>
  <c r="C42" i="1"/>
  <c r="AL70" i="1"/>
  <c r="C77" i="1"/>
  <c r="C81" i="1"/>
  <c r="C80" i="1"/>
  <c r="H61" i="1"/>
  <c r="G61" i="1"/>
  <c r="F61" i="1"/>
  <c r="C61" i="1"/>
  <c r="H63" i="1"/>
  <c r="G63" i="1"/>
  <c r="F63" i="1"/>
  <c r="C63" i="1"/>
  <c r="H46" i="1"/>
  <c r="G46" i="1"/>
  <c r="F46" i="1"/>
  <c r="C46" i="1"/>
  <c r="C49" i="1"/>
  <c r="F49" i="1"/>
  <c r="G49" i="1"/>
  <c r="H49" i="1"/>
  <c r="H85" i="1"/>
  <c r="G85" i="1"/>
  <c r="F85" i="1"/>
  <c r="C85" i="1"/>
  <c r="D52" i="1"/>
  <c r="D72" i="1"/>
  <c r="C66" i="1"/>
  <c r="C15" i="1"/>
  <c r="H66" i="1"/>
  <c r="G66" i="1"/>
  <c r="F66" i="1"/>
  <c r="H15" i="1"/>
  <c r="G15" i="1"/>
  <c r="F15" i="1"/>
  <c r="H27" i="1"/>
  <c r="G27" i="1"/>
  <c r="F27" i="1"/>
  <c r="C27" i="1"/>
  <c r="C28" i="1"/>
  <c r="H48" i="1"/>
  <c r="G48" i="1"/>
  <c r="F48" i="1"/>
  <c r="C48" i="1"/>
  <c r="H47" i="1"/>
  <c r="G47" i="1"/>
  <c r="F47" i="1"/>
  <c r="C47" i="1"/>
  <c r="C45" i="1"/>
  <c r="H45" i="1"/>
  <c r="G45" i="1"/>
  <c r="F45" i="1"/>
  <c r="C74" i="1"/>
  <c r="C75" i="1"/>
  <c r="C78" i="1"/>
  <c r="C79" i="1"/>
  <c r="C82" i="1"/>
  <c r="C83" i="1"/>
  <c r="C84" i="1"/>
  <c r="C86" i="1"/>
  <c r="C87" i="1"/>
  <c r="C88" i="1"/>
  <c r="C73" i="1"/>
  <c r="C53" i="1"/>
  <c r="C54" i="1"/>
  <c r="C55" i="1"/>
  <c r="C56" i="1"/>
  <c r="C57" i="1"/>
  <c r="C58" i="1"/>
  <c r="C59" i="1"/>
  <c r="C60" i="1"/>
  <c r="C62" i="1"/>
  <c r="C64" i="1"/>
  <c r="C65" i="1"/>
  <c r="C67" i="1"/>
  <c r="C68" i="1"/>
  <c r="C23" i="1"/>
  <c r="C24" i="1"/>
  <c r="C25" i="1"/>
  <c r="C29" i="1"/>
  <c r="C30" i="1"/>
  <c r="C31" i="1"/>
  <c r="C32" i="1"/>
  <c r="C33" i="1"/>
  <c r="C34" i="1"/>
  <c r="C35" i="1"/>
  <c r="C36" i="1"/>
  <c r="C38" i="1"/>
  <c r="C39" i="1"/>
  <c r="C40" i="1"/>
  <c r="C41" i="1"/>
  <c r="C43" i="1"/>
  <c r="C44" i="1"/>
  <c r="C50" i="1"/>
  <c r="C51" i="1"/>
  <c r="C22" i="1"/>
  <c r="C16" i="1"/>
  <c r="C17" i="1"/>
  <c r="C18" i="1"/>
  <c r="C19" i="1"/>
  <c r="C20" i="1"/>
  <c r="C14" i="1"/>
  <c r="C11" i="1"/>
  <c r="C12" i="1"/>
  <c r="C10" i="1"/>
  <c r="H55" i="1"/>
  <c r="H74" i="1"/>
  <c r="H75" i="1"/>
  <c r="H76" i="1"/>
  <c r="H77" i="1"/>
  <c r="H78" i="1"/>
  <c r="H79" i="1"/>
  <c r="H80" i="1"/>
  <c r="H81" i="1"/>
  <c r="H82" i="1"/>
  <c r="H83" i="1"/>
  <c r="H84" i="1"/>
  <c r="H86" i="1"/>
  <c r="H87" i="1"/>
  <c r="H88" i="1"/>
  <c r="H73" i="1"/>
  <c r="H53" i="1"/>
  <c r="H54" i="1"/>
  <c r="H56" i="1"/>
  <c r="H57" i="1"/>
  <c r="H58" i="1"/>
  <c r="H59" i="1"/>
  <c r="H60" i="1"/>
  <c r="H62" i="1"/>
  <c r="H64" i="1"/>
  <c r="H65" i="1"/>
  <c r="H23" i="1"/>
  <c r="H24" i="1"/>
  <c r="H25" i="1"/>
  <c r="H28" i="1"/>
  <c r="H29" i="1"/>
  <c r="H30" i="1"/>
  <c r="H31" i="1"/>
  <c r="H32" i="1"/>
  <c r="H33" i="1"/>
  <c r="H34" i="1"/>
  <c r="H35" i="1"/>
  <c r="H36" i="1"/>
  <c r="H38" i="1"/>
  <c r="H39" i="1"/>
  <c r="H40" i="1"/>
  <c r="H41" i="1"/>
  <c r="H43" i="1"/>
  <c r="H44" i="1"/>
  <c r="H50" i="1"/>
  <c r="H51" i="1"/>
  <c r="H22" i="1"/>
  <c r="H16" i="1"/>
  <c r="H17" i="1"/>
  <c r="H18" i="1"/>
  <c r="H19" i="1"/>
  <c r="H20" i="1"/>
  <c r="H14" i="1"/>
  <c r="H11" i="1"/>
  <c r="H12" i="1"/>
  <c r="H10" i="1"/>
  <c r="G74" i="1"/>
  <c r="G75" i="1"/>
  <c r="G76" i="1"/>
  <c r="G77" i="1"/>
  <c r="G78" i="1"/>
  <c r="G79" i="1"/>
  <c r="G80" i="1"/>
  <c r="G81" i="1"/>
  <c r="G82" i="1"/>
  <c r="G83" i="1"/>
  <c r="G84" i="1"/>
  <c r="G86" i="1"/>
  <c r="G87" i="1"/>
  <c r="G88" i="1"/>
  <c r="G73" i="1"/>
  <c r="G53" i="1"/>
  <c r="G54" i="1"/>
  <c r="G55" i="1"/>
  <c r="G56" i="1"/>
  <c r="G57" i="1"/>
  <c r="G58" i="1"/>
  <c r="G59" i="1"/>
  <c r="G60" i="1"/>
  <c r="G62" i="1"/>
  <c r="G64" i="1"/>
  <c r="G65" i="1"/>
  <c r="G67" i="1"/>
  <c r="G68" i="1"/>
  <c r="G24" i="1"/>
  <c r="G25" i="1"/>
  <c r="G28" i="1"/>
  <c r="G29" i="1"/>
  <c r="G30" i="1"/>
  <c r="G31" i="1"/>
  <c r="G32" i="1"/>
  <c r="G33" i="1"/>
  <c r="G34" i="1"/>
  <c r="G35" i="1"/>
  <c r="G36" i="1"/>
  <c r="G38" i="1"/>
  <c r="G39" i="1"/>
  <c r="G40" i="1"/>
  <c r="G41" i="1"/>
  <c r="G43" i="1"/>
  <c r="G44" i="1"/>
  <c r="G50" i="1"/>
  <c r="G51" i="1"/>
  <c r="G16" i="1"/>
  <c r="G17" i="1"/>
  <c r="G18" i="1"/>
  <c r="G19" i="1"/>
  <c r="G20" i="1"/>
  <c r="G14" i="1"/>
  <c r="G11" i="1"/>
  <c r="G12" i="1"/>
  <c r="G10" i="1"/>
  <c r="F87" i="1"/>
  <c r="F88" i="1"/>
  <c r="F74" i="1"/>
  <c r="F75" i="1"/>
  <c r="F76" i="1"/>
  <c r="F77" i="1"/>
  <c r="F78" i="1"/>
  <c r="F79" i="1"/>
  <c r="F80" i="1"/>
  <c r="F81" i="1"/>
  <c r="F82" i="1"/>
  <c r="F83" i="1"/>
  <c r="F84" i="1"/>
  <c r="F86" i="1"/>
  <c r="F73" i="1"/>
  <c r="F53" i="1"/>
  <c r="F54" i="1"/>
  <c r="F55" i="1"/>
  <c r="F56" i="1"/>
  <c r="F57" i="1"/>
  <c r="F58" i="1"/>
  <c r="F59" i="1"/>
  <c r="F60" i="1"/>
  <c r="F62" i="1"/>
  <c r="F64" i="1"/>
  <c r="F65" i="1"/>
  <c r="F23" i="1"/>
  <c r="F24" i="1"/>
  <c r="F25" i="1"/>
  <c r="F28" i="1"/>
  <c r="F29" i="1"/>
  <c r="F30" i="1"/>
  <c r="F31" i="1"/>
  <c r="F32" i="1"/>
  <c r="F33" i="1"/>
  <c r="F34" i="1"/>
  <c r="F35" i="1"/>
  <c r="F36" i="1"/>
  <c r="F38" i="1"/>
  <c r="F39" i="1"/>
  <c r="F40" i="1"/>
  <c r="F41" i="1"/>
  <c r="F43" i="1"/>
  <c r="F44" i="1"/>
  <c r="F50" i="1"/>
  <c r="F51" i="1"/>
  <c r="F22" i="1"/>
  <c r="F16" i="1"/>
  <c r="F17" i="1"/>
  <c r="F18" i="1"/>
  <c r="F19" i="1"/>
  <c r="F20" i="1"/>
  <c r="F14" i="1"/>
  <c r="F11" i="1"/>
  <c r="F12" i="1"/>
  <c r="F10" i="1"/>
  <c r="G23" i="1"/>
  <c r="G22" i="1"/>
  <c r="D21" i="1"/>
  <c r="D9" i="1"/>
  <c r="Q90" i="1"/>
  <c r="E26" i="1" l="1"/>
  <c r="E37" i="1"/>
  <c r="E42" i="1"/>
  <c r="E61" i="1"/>
  <c r="E63" i="1"/>
  <c r="E46" i="1"/>
  <c r="E49" i="1"/>
  <c r="G52" i="1"/>
  <c r="H52" i="1"/>
  <c r="F52" i="1"/>
  <c r="C52" i="1"/>
  <c r="E85" i="1"/>
  <c r="H72" i="1"/>
  <c r="E66" i="1"/>
  <c r="C72" i="1"/>
  <c r="F72" i="1"/>
  <c r="G72" i="1"/>
  <c r="E27" i="1"/>
  <c r="E15" i="1"/>
  <c r="E48" i="1"/>
  <c r="E47" i="1"/>
  <c r="E45" i="1"/>
  <c r="E11" i="1"/>
  <c r="E79" i="1"/>
  <c r="E84" i="1"/>
  <c r="E77" i="1"/>
  <c r="E87" i="1"/>
  <c r="E56" i="1"/>
  <c r="E88" i="1"/>
  <c r="E80" i="1"/>
  <c r="E86" i="1"/>
  <c r="E78" i="1"/>
  <c r="E12" i="1"/>
  <c r="E82" i="1"/>
  <c r="E75" i="1"/>
  <c r="E81" i="1"/>
  <c r="E74" i="1"/>
  <c r="E83" i="1"/>
  <c r="E76" i="1"/>
  <c r="E73" i="1"/>
  <c r="E54" i="1"/>
  <c r="E60" i="1"/>
  <c r="E55" i="1"/>
  <c r="E32" i="1"/>
  <c r="E72" i="1" l="1"/>
  <c r="BF90" i="1"/>
  <c r="BE90" i="1"/>
  <c r="BD90" i="1"/>
  <c r="BC90" i="1"/>
  <c r="BB90" i="1"/>
  <c r="BF70" i="1"/>
  <c r="BE70" i="1"/>
  <c r="BD70" i="1"/>
  <c r="BC70" i="1"/>
  <c r="BB70" i="1"/>
  <c r="BA90" i="1"/>
  <c r="AZ90" i="1"/>
  <c r="AY90" i="1"/>
  <c r="AX90" i="1"/>
  <c r="AW90" i="1"/>
  <c r="BA70" i="1"/>
  <c r="AZ70" i="1"/>
  <c r="AY70" i="1"/>
  <c r="AX70" i="1"/>
  <c r="AW70" i="1"/>
  <c r="AV90" i="1"/>
  <c r="AU90" i="1"/>
  <c r="AT90" i="1"/>
  <c r="AS90" i="1"/>
  <c r="AR90" i="1"/>
  <c r="AV70" i="1"/>
  <c r="AU70" i="1"/>
  <c r="AT70" i="1"/>
  <c r="AS70" i="1"/>
  <c r="AR70" i="1"/>
  <c r="AQ90" i="1"/>
  <c r="AP90" i="1"/>
  <c r="AO90" i="1"/>
  <c r="AN90" i="1"/>
  <c r="AM90" i="1"/>
  <c r="AQ70" i="1"/>
  <c r="AP70" i="1"/>
  <c r="AO70" i="1"/>
  <c r="AN70" i="1"/>
  <c r="AM70" i="1"/>
  <c r="H67" i="1"/>
  <c r="E67" i="1" s="1"/>
  <c r="H68" i="1"/>
  <c r="E68" i="1" s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I90" i="1"/>
  <c r="J90" i="1"/>
  <c r="K90" i="1"/>
  <c r="L90" i="1"/>
  <c r="M90" i="1"/>
  <c r="N90" i="1"/>
  <c r="O90" i="1"/>
  <c r="P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AJ90" i="1"/>
  <c r="AK90" i="1"/>
  <c r="AL90" i="1"/>
  <c r="D13" i="1"/>
  <c r="D70" i="1" l="1"/>
  <c r="G21" i="1"/>
  <c r="H21" i="1"/>
  <c r="C21" i="1"/>
  <c r="F21" i="1"/>
  <c r="D90" i="1"/>
  <c r="E17" i="1"/>
  <c r="E62" i="1"/>
  <c r="E51" i="1"/>
  <c r="E38" i="1"/>
  <c r="E34" i="1"/>
  <c r="E33" i="1"/>
  <c r="P91" i="1"/>
  <c r="E20" i="1"/>
  <c r="E36" i="1"/>
  <c r="AJ91" i="1"/>
  <c r="C13" i="1"/>
  <c r="AT91" i="1"/>
  <c r="AY71" i="1"/>
  <c r="AY91" i="1"/>
  <c r="BD91" i="1"/>
  <c r="F9" i="1"/>
  <c r="E16" i="1"/>
  <c r="E10" i="1"/>
  <c r="C9" i="1"/>
  <c r="E41" i="1"/>
  <c r="E29" i="1"/>
  <c r="E24" i="1"/>
  <c r="E40" i="1"/>
  <c r="E35" i="1"/>
  <c r="H13" i="1"/>
  <c r="F13" i="1"/>
  <c r="E25" i="1"/>
  <c r="E39" i="1"/>
  <c r="AE91" i="1"/>
  <c r="U91" i="1"/>
  <c r="AE71" i="1"/>
  <c r="P71" i="1"/>
  <c r="E43" i="1"/>
  <c r="E65" i="1"/>
  <c r="AT71" i="1"/>
  <c r="H9" i="1"/>
  <c r="Z91" i="1"/>
  <c r="E57" i="1"/>
  <c r="E53" i="1"/>
  <c r="E31" i="1"/>
  <c r="E30" i="1"/>
  <c r="U71" i="1"/>
  <c r="BD71" i="1"/>
  <c r="E23" i="1"/>
  <c r="E14" i="1"/>
  <c r="E19" i="1"/>
  <c r="AJ71" i="1"/>
  <c r="Z71" i="1"/>
  <c r="E64" i="1"/>
  <c r="E50" i="1"/>
  <c r="E44" i="1"/>
  <c r="AO71" i="1"/>
  <c r="AO91" i="1"/>
  <c r="E18" i="1"/>
  <c r="E28" i="1"/>
  <c r="G9" i="1"/>
  <c r="G13" i="1"/>
  <c r="E58" i="1"/>
  <c r="E59" i="1"/>
  <c r="K91" i="1"/>
  <c r="K71" i="1"/>
  <c r="E22" i="1"/>
  <c r="E21" i="1" l="1"/>
  <c r="E52" i="1"/>
  <c r="C70" i="1"/>
  <c r="H70" i="1"/>
  <c r="F70" i="1"/>
  <c r="G90" i="1"/>
  <c r="G70" i="1"/>
  <c r="C90" i="1"/>
  <c r="F90" i="1"/>
  <c r="H90" i="1"/>
  <c r="E13" i="1"/>
  <c r="E9" i="1"/>
  <c r="E70" i="1" l="1"/>
  <c r="E90" i="1"/>
  <c r="F91" i="1"/>
  <c r="F71" i="1"/>
</calcChain>
</file>

<file path=xl/sharedStrings.xml><?xml version="1.0" encoding="utf-8"?>
<sst xmlns="http://schemas.openxmlformats.org/spreadsheetml/2006/main" count="199" uniqueCount="124">
  <si>
    <t>PLAN STUDIÓW</t>
  </si>
  <si>
    <t>L. egz.</t>
  </si>
  <si>
    <t>Ogólnie liczba godzin</t>
  </si>
  <si>
    <t>Rozdział zajęć programowych na semestry</t>
  </si>
  <si>
    <t>Lp</t>
  </si>
  <si>
    <t>Nazwa przedmiotu</t>
  </si>
  <si>
    <t>w  tym</t>
  </si>
  <si>
    <t>w</t>
  </si>
  <si>
    <t>ć</t>
  </si>
  <si>
    <t>A</t>
  </si>
  <si>
    <t>B</t>
  </si>
  <si>
    <t>Wychowanie fizyczne</t>
  </si>
  <si>
    <t>E</t>
  </si>
  <si>
    <t>Godzin tygodniowo</t>
  </si>
  <si>
    <t>ECTS</t>
  </si>
  <si>
    <t>l/p</t>
  </si>
  <si>
    <t>l/pE</t>
  </si>
  <si>
    <t>PRZEDMIOTY KSZTAŁCENIA OGÓLNEGO</t>
  </si>
  <si>
    <t>PRZEDMIOTY KIERUNKOWE</t>
  </si>
  <si>
    <t>profil praktyczny</t>
  </si>
  <si>
    <t>studia  stacjonarne</t>
  </si>
  <si>
    <t>Instytut Pedagogiczno-Językowy</t>
  </si>
  <si>
    <t>Podstawy dydaktyki</t>
  </si>
  <si>
    <t>Emisja głosu</t>
  </si>
  <si>
    <t>D</t>
  </si>
  <si>
    <t>F</t>
  </si>
  <si>
    <t>G</t>
  </si>
  <si>
    <t xml:space="preserve">Przygotowanie i ewaluacja praktyki zawodowej </t>
  </si>
  <si>
    <t xml:space="preserve"> Zmiany: </t>
  </si>
  <si>
    <t xml:space="preserve"> Obowiązuje od: </t>
  </si>
  <si>
    <t>PRZEDMIOTY PODSTAWOWE</t>
  </si>
  <si>
    <t xml:space="preserve"> w ELBLĄGU</t>
  </si>
  <si>
    <t xml:space="preserve">AKADEMIA NAUK STOSOWANYCH </t>
  </si>
  <si>
    <t>Zatwierdzony przez Senat ANS w Elblągu</t>
  </si>
  <si>
    <t>C</t>
  </si>
  <si>
    <t>H</t>
  </si>
  <si>
    <t>I</t>
  </si>
  <si>
    <t>obowiązuje studentów rekrut. od r. ak. 2023/2024</t>
  </si>
  <si>
    <t xml:space="preserve">       kierunek: PSYCHOLOGIA</t>
  </si>
  <si>
    <t>jednolite studia magisterskie</t>
  </si>
  <si>
    <t>Język obcy nowożytny (lektorat)</t>
  </si>
  <si>
    <t>Elementy socjologii i antropologii kulturowej</t>
  </si>
  <si>
    <t>Metodologia badań psychologicznych</t>
  </si>
  <si>
    <t>Ochrona własności intelektualnej z podstawami informacji naukowej</t>
  </si>
  <si>
    <t>Psychologia społeczna</t>
  </si>
  <si>
    <t>Psychologia wychowawcza</t>
  </si>
  <si>
    <t>Psychologia kliniczna</t>
  </si>
  <si>
    <t>Pedagogika</t>
  </si>
  <si>
    <t>Psychologiczne aspekty współpracy z rodziną dziecka</t>
  </si>
  <si>
    <t>Programy profilaktyczne i wychowawcze</t>
  </si>
  <si>
    <t>Doradztwo edukacyjno-zawodowe</t>
  </si>
  <si>
    <t>Psychoterapia w praktyce psychologicznej</t>
  </si>
  <si>
    <t>PRAKTYKA ZAWODOWA KIERUNKOWA</t>
  </si>
  <si>
    <t>Projekty praktyczne</t>
  </si>
  <si>
    <t>Metodyka pracy nauczyciela psychologa w przedszkolu, szkole i placówce oświatowej</t>
  </si>
  <si>
    <t>Psychologia rozwoju człowieka</t>
  </si>
  <si>
    <t>Wprowadzenie do psychologii</t>
  </si>
  <si>
    <t>Psychologia emocji i motywacji</t>
  </si>
  <si>
    <t>sem.VII</t>
  </si>
  <si>
    <t xml:space="preserve">sem. I </t>
  </si>
  <si>
    <t>sem.  II</t>
  </si>
  <si>
    <t>sem. III</t>
  </si>
  <si>
    <t>sem. IV</t>
  </si>
  <si>
    <t>sem. V</t>
  </si>
  <si>
    <t>sem. VI</t>
  </si>
  <si>
    <t>sem. VIII</t>
  </si>
  <si>
    <t>sem. IX</t>
  </si>
  <si>
    <t>sem. X</t>
  </si>
  <si>
    <t>Neuropsychologia kliniczna</t>
  </si>
  <si>
    <t xml:space="preserve">Studia nad niepełnosprawnością </t>
  </si>
  <si>
    <t>Warsztaty umiejętności interpersonalnych</t>
  </si>
  <si>
    <t>Filozofia z etyką</t>
  </si>
  <si>
    <t>Psychologia procesów poznawczych</t>
  </si>
  <si>
    <t>Trening umiejętności wychowawczych z elementami socjoterapii</t>
  </si>
  <si>
    <t>Teorie psychologiczne w kontekście klinicznym</t>
  </si>
  <si>
    <t>Metodologia badań klinicznych w psychologii - wprowadzenie</t>
  </si>
  <si>
    <t>Psychologia kliniczna chorych z zaburzeniami psychicznymi</t>
  </si>
  <si>
    <t>Psychopatologia zaburzeń</t>
  </si>
  <si>
    <t>Zaburzenia psychiczne i zaburzenia zachowania</t>
  </si>
  <si>
    <t>Diagnostyka psychologiczna osób z zaburzeniami psychicznymi</t>
  </si>
  <si>
    <t>Psychologia kliniczna osób chorych somatycznie</t>
  </si>
  <si>
    <t>Diagnostyka neuropsychologiczna</t>
  </si>
  <si>
    <t>Pomoc i rehabilitacja neuropsychologiczna</t>
  </si>
  <si>
    <t>Psychologia kliniczna dzieci i młodzieży</t>
  </si>
  <si>
    <t>Zaburzenia osobowości i zaburzenia afektywne</t>
  </si>
  <si>
    <t>Diagnostyka, terapia i interwencja psychologiczna w chorobach somatycznych</t>
  </si>
  <si>
    <t>Psychologia uczenia się i trudności szkolne</t>
  </si>
  <si>
    <t>Warsztaty radzenia sobie ze stresem</t>
  </si>
  <si>
    <t>RAZEM    A-D</t>
  </si>
  <si>
    <t>RAZEM    A-C, G</t>
  </si>
  <si>
    <t>Seminarium magisterskie</t>
  </si>
  <si>
    <t>Diagnostyka w edukacji</t>
  </si>
  <si>
    <t>Diagnostyka psychologiczna</t>
  </si>
  <si>
    <t xml:space="preserve">Pierwsza pomoc przedmedyczna </t>
  </si>
  <si>
    <t>Uczeń ze zróżnicowanymi potrzebami edukacyjnymi</t>
  </si>
  <si>
    <t>Biologiczne podstawy zachowania</t>
  </si>
  <si>
    <t xml:space="preserve">Technologia informacyjna </t>
  </si>
  <si>
    <t>Przedmioty fakultatywne</t>
  </si>
  <si>
    <t>Psychologia osobowości</t>
  </si>
  <si>
    <t>Psychologia  różnic indywidualnych</t>
  </si>
  <si>
    <t>Psychologia edukacji</t>
  </si>
  <si>
    <t>Konstrukcja kwestionariuszy psychologicznych</t>
  </si>
  <si>
    <t>Diagnostyka inteligencji w ciągu życia</t>
  </si>
  <si>
    <t>Pomoc psychologiczno-pedagogiczna</t>
  </si>
  <si>
    <t xml:space="preserve"> 1s.</t>
  </si>
  <si>
    <t>Kliniczne studia przypadków</t>
  </si>
  <si>
    <t>Diagnostyka zaburzeń ze spektrum autyzmu</t>
  </si>
  <si>
    <t>Etyka zawodu psychologa</t>
  </si>
  <si>
    <t>Podstawy wczesnego wspomagania rozwoju dziecka</t>
  </si>
  <si>
    <t>Proseminarium magisterskie</t>
  </si>
  <si>
    <t>Autystyczne Spektrum Zaburzeń - objawy kliniczne, diagnostyka różnicowa</t>
  </si>
  <si>
    <t>Pomoc psychologiczna i interwencja kryzysowa</t>
  </si>
  <si>
    <t>PRAKTYKA ZAWODOWA NAUCZYCIELA PSYCHOLOGA</t>
  </si>
  <si>
    <t>Komunikacja alternatywna i wspomagająca</t>
  </si>
  <si>
    <t>Psychologia rozwoju osobistego</t>
  </si>
  <si>
    <t>Metodyka pracy z uczniem ze zróżnicowanymi potrzebami edukacyjnymi</t>
  </si>
  <si>
    <t>Praca z uczniem z Autystycznym Spektrum Zaburzeń</t>
  </si>
  <si>
    <t>MODUŁ WYBIERALNY -  Z ZAKRESU PSYCHOLOGII WYCHOWAWCZO-EDUKACYJNEJ</t>
  </si>
  <si>
    <t>MODUŁ WYBIERALNY -  Z ZAKRESU PSYCHOLOGII KLINICZNEJ I ZDROWIA</t>
  </si>
  <si>
    <t>PRAKTYKA ZAWODOWA Z ZAKRESU PSYCHOLOGII WYCHOWAWCZO-EDUKACYJNEJ</t>
  </si>
  <si>
    <t>PRAKTYKA ZAWODOWA Z ZAKRESU PSYCHOLOGII KLINICZNEJ I ZDROWIA</t>
  </si>
  <si>
    <t>01.10.2025r.</t>
  </si>
  <si>
    <r>
      <t>Psychologia zdrowia</t>
    </r>
    <r>
      <rPr>
        <u/>
        <sz val="11"/>
        <rFont val="Arial Narrow"/>
        <family val="2"/>
        <charset val="238"/>
      </rPr>
      <t xml:space="preserve"> </t>
    </r>
  </si>
  <si>
    <t>w dniu:  28.08.2025r.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</si>
</sst>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 CE"/>
      <charset val="238"/>
    </font>
    <font>
      <b/>
      <sz val="9"/>
      <name val="Arial CE"/>
      <family val="2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b/>
      <sz val="9"/>
      <name val="Arial Narrow"/>
      <family val="2"/>
      <charset val="238"/>
    </font>
    <font>
      <sz val="9"/>
      <name val="Arial CE"/>
      <charset val="238"/>
    </font>
    <font>
      <sz val="9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9"/>
      <color rgb="FFFF0000"/>
      <name val="Arial CE"/>
      <charset val="238"/>
    </font>
    <font>
      <b/>
      <sz val="9"/>
      <color rgb="FFFF0000"/>
      <name val="Arial CE"/>
      <charset val="238"/>
    </font>
    <font>
      <b/>
      <sz val="9"/>
      <color rgb="FFFF0000"/>
      <name val="Arial CE"/>
      <family val="2"/>
      <charset val="238"/>
    </font>
    <font>
      <sz val="10"/>
      <name val="Arial"/>
      <family val="2"/>
      <charset val="238"/>
    </font>
    <font>
      <b/>
      <sz val="9"/>
      <name val="Arial Nova"/>
      <family val="2"/>
    </font>
    <font>
      <b/>
      <sz val="9"/>
      <color theme="1"/>
      <name val="Arial CE"/>
      <family val="2"/>
      <charset val="238"/>
    </font>
    <font>
      <b/>
      <sz val="9"/>
      <color theme="7"/>
      <name val="Arial CE"/>
      <family val="2"/>
      <charset val="238"/>
    </font>
    <font>
      <b/>
      <sz val="9"/>
      <color rgb="FF0070C0"/>
      <name val="Arial CE"/>
      <charset val="238"/>
    </font>
    <font>
      <sz val="9"/>
      <color theme="9" tint="-0.249977111117893"/>
      <name val="Arial CE"/>
      <charset val="238"/>
    </font>
    <font>
      <b/>
      <sz val="10"/>
      <name val="Arial Narrow"/>
      <family val="2"/>
      <charset val="238"/>
    </font>
    <font>
      <b/>
      <sz val="10"/>
      <name val="Arial CE"/>
      <family val="2"/>
      <charset val="238"/>
    </font>
    <font>
      <u/>
      <sz val="11"/>
      <name val="Arial Narrow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Continuous"/>
    </xf>
    <xf numFmtId="0" fontId="1" fillId="6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Continuous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6" borderId="13" xfId="0" applyFont="1" applyFill="1" applyBorder="1" applyAlignment="1">
      <alignment horizontal="center" textRotation="90"/>
    </xf>
    <xf numFmtId="0" fontId="4" fillId="3" borderId="17" xfId="0" applyFont="1" applyFill="1" applyBorder="1" applyAlignment="1">
      <alignment horizontal="center" wrapText="1"/>
    </xf>
    <xf numFmtId="0" fontId="4" fillId="5" borderId="19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2" fillId="6" borderId="35" xfId="0" applyFont="1" applyFill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6" borderId="35" xfId="0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6" borderId="17" xfId="0" applyFont="1" applyFill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6" borderId="39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40" xfId="0" applyFont="1" applyFill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4" fillId="3" borderId="42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center"/>
    </xf>
    <xf numFmtId="0" fontId="4" fillId="5" borderId="33" xfId="0" applyFont="1" applyFill="1" applyBorder="1" applyAlignment="1">
      <alignment horizontal="center"/>
    </xf>
    <xf numFmtId="0" fontId="1" fillId="3" borderId="31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5" fillId="3" borderId="45" xfId="0" applyFont="1" applyFill="1" applyBorder="1" applyAlignment="1">
      <alignment horizontal="center"/>
    </xf>
    <xf numFmtId="0" fontId="5" fillId="3" borderId="33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0" fontId="1" fillId="3" borderId="46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1" fillId="3" borderId="35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45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0" fontId="5" fillId="4" borderId="33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1" fillId="4" borderId="36" xfId="0" applyFont="1" applyFill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6" borderId="39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4" borderId="31" xfId="0" applyFont="1" applyFill="1" applyBorder="1" applyAlignment="1">
      <alignment horizontal="center"/>
    </xf>
    <xf numFmtId="0" fontId="1" fillId="4" borderId="37" xfId="0" applyFont="1" applyFill="1" applyBorder="1" applyAlignment="1">
      <alignment horizontal="center"/>
    </xf>
    <xf numFmtId="0" fontId="1" fillId="4" borderId="5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1" fillId="5" borderId="35" xfId="0" applyFont="1" applyFill="1" applyBorder="1" applyAlignment="1">
      <alignment horizontal="center"/>
    </xf>
    <xf numFmtId="0" fontId="1" fillId="5" borderId="37" xfId="0" applyFont="1" applyFill="1" applyBorder="1" applyAlignment="1">
      <alignment horizontal="center"/>
    </xf>
    <xf numFmtId="0" fontId="1" fillId="5" borderId="34" xfId="0" applyFont="1" applyFill="1" applyBorder="1" applyAlignment="1">
      <alignment horizontal="center"/>
    </xf>
    <xf numFmtId="0" fontId="3" fillId="3" borderId="34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3" fillId="3" borderId="45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46" xfId="0" applyFont="1" applyFill="1" applyBorder="1" applyAlignment="1">
      <alignment horizontal="center"/>
    </xf>
    <xf numFmtId="0" fontId="1" fillId="0" borderId="51" xfId="0" applyFont="1" applyBorder="1" applyAlignment="1">
      <alignment horizontal="center" vertical="center"/>
    </xf>
    <xf numFmtId="0" fontId="10" fillId="6" borderId="2" xfId="0" applyFont="1" applyFill="1" applyBorder="1" applyAlignment="1">
      <alignment horizontal="center"/>
    </xf>
    <xf numFmtId="0" fontId="1" fillId="7" borderId="51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1" fillId="7" borderId="35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2" fillId="7" borderId="35" xfId="0" applyFont="1" applyFill="1" applyBorder="1" applyAlignment="1">
      <alignment horizontal="center"/>
    </xf>
    <xf numFmtId="0" fontId="9" fillId="7" borderId="37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9" fillId="7" borderId="38" xfId="0" applyFont="1" applyFill="1" applyBorder="1" applyAlignment="1">
      <alignment horizontal="center"/>
    </xf>
    <xf numFmtId="0" fontId="10" fillId="7" borderId="37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1" fillId="7" borderId="38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5" fillId="7" borderId="37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7" borderId="38" xfId="0" applyFont="1" applyFill="1" applyBorder="1" applyAlignment="1">
      <alignment horizontal="center"/>
    </xf>
    <xf numFmtId="0" fontId="2" fillId="7" borderId="37" xfId="0" applyFont="1" applyFill="1" applyBorder="1" applyAlignment="1">
      <alignment horizontal="center"/>
    </xf>
    <xf numFmtId="0" fontId="1" fillId="7" borderId="22" xfId="0" applyFont="1" applyFill="1" applyBorder="1" applyAlignment="1">
      <alignment horizontal="center"/>
    </xf>
    <xf numFmtId="0" fontId="10" fillId="7" borderId="3" xfId="0" applyFont="1" applyFill="1" applyBorder="1" applyAlignment="1">
      <alignment horizontal="center"/>
    </xf>
    <xf numFmtId="0" fontId="1" fillId="7" borderId="37" xfId="0" applyFont="1" applyFill="1" applyBorder="1" applyAlignment="1">
      <alignment horizontal="center"/>
    </xf>
    <xf numFmtId="0" fontId="1" fillId="7" borderId="55" xfId="0" applyFont="1" applyFill="1" applyBorder="1" applyAlignment="1">
      <alignment horizontal="center"/>
    </xf>
    <xf numFmtId="0" fontId="1" fillId="7" borderId="29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/>
    </xf>
    <xf numFmtId="0" fontId="1" fillId="7" borderId="34" xfId="0" applyFont="1" applyFill="1" applyBorder="1" applyAlignment="1">
      <alignment horizontal="center"/>
    </xf>
    <xf numFmtId="0" fontId="1" fillId="7" borderId="56" xfId="0" applyFont="1" applyFill="1" applyBorder="1" applyAlignment="1">
      <alignment horizontal="center"/>
    </xf>
    <xf numFmtId="0" fontId="2" fillId="7" borderId="34" xfId="0" applyFont="1" applyFill="1" applyBorder="1" applyAlignment="1">
      <alignment horizontal="center"/>
    </xf>
    <xf numFmtId="0" fontId="1" fillId="3" borderId="36" xfId="0" applyFont="1" applyFill="1" applyBorder="1" applyAlignment="1">
      <alignment horizontal="center"/>
    </xf>
    <xf numFmtId="0" fontId="1" fillId="3" borderId="57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5" borderId="41" xfId="0" applyFont="1" applyFill="1" applyBorder="1" applyAlignment="1">
      <alignment horizontal="center"/>
    </xf>
    <xf numFmtId="0" fontId="1" fillId="3" borderId="58" xfId="0" applyFont="1" applyFill="1" applyBorder="1" applyAlignment="1">
      <alignment horizontal="center"/>
    </xf>
    <xf numFmtId="0" fontId="1" fillId="3" borderId="59" xfId="0" applyFont="1" applyFill="1" applyBorder="1" applyAlignment="1">
      <alignment horizontal="center"/>
    </xf>
    <xf numFmtId="0" fontId="1" fillId="3" borderId="60" xfId="0" applyFont="1" applyFill="1" applyBorder="1" applyAlignment="1">
      <alignment horizontal="center"/>
    </xf>
    <xf numFmtId="0" fontId="1" fillId="3" borderId="61" xfId="0" applyFont="1" applyFill="1" applyBorder="1" applyAlignment="1">
      <alignment horizontal="center"/>
    </xf>
    <xf numFmtId="0" fontId="1" fillId="3" borderId="44" xfId="0" applyFont="1" applyFill="1" applyBorder="1" applyAlignment="1">
      <alignment horizontal="center"/>
    </xf>
    <xf numFmtId="0" fontId="1" fillId="3" borderId="49" xfId="0" applyFont="1" applyFill="1" applyBorder="1" applyAlignment="1">
      <alignment horizontal="center"/>
    </xf>
    <xf numFmtId="0" fontId="1" fillId="6" borderId="31" xfId="0" applyFont="1" applyFill="1" applyBorder="1" applyAlignment="1">
      <alignment horizontal="center"/>
    </xf>
    <xf numFmtId="0" fontId="1" fillId="6" borderId="53" xfId="0" applyFont="1" applyFill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63" xfId="0" applyFont="1" applyBorder="1" applyAlignment="1">
      <alignment horizontal="center"/>
    </xf>
    <xf numFmtId="0" fontId="1" fillId="0" borderId="63" xfId="0" applyFont="1" applyBorder="1"/>
    <xf numFmtId="0" fontId="1" fillId="0" borderId="64" xfId="0" applyFont="1" applyBorder="1" applyAlignment="1">
      <alignment horizontal="center"/>
    </xf>
    <xf numFmtId="0" fontId="1" fillId="0" borderId="65" xfId="0" applyFont="1" applyBorder="1" applyAlignment="1">
      <alignment horizontal="center"/>
    </xf>
    <xf numFmtId="0" fontId="1" fillId="0" borderId="66" xfId="0" applyFont="1" applyBorder="1" applyAlignment="1">
      <alignment horizontal="center"/>
    </xf>
    <xf numFmtId="0" fontId="1" fillId="0" borderId="63" xfId="0" applyFont="1" applyBorder="1" applyAlignment="1">
      <alignment horizontal="left"/>
    </xf>
    <xf numFmtId="0" fontId="1" fillId="0" borderId="67" xfId="0" applyFont="1" applyBorder="1"/>
    <xf numFmtId="0" fontId="1" fillId="0" borderId="66" xfId="0" applyFont="1" applyBorder="1"/>
    <xf numFmtId="0" fontId="1" fillId="0" borderId="68" xfId="0" applyFont="1" applyBorder="1"/>
    <xf numFmtId="0" fontId="1" fillId="0" borderId="67" xfId="0" applyFont="1" applyBorder="1" applyAlignment="1">
      <alignment horizontal="center"/>
    </xf>
    <xf numFmtId="0" fontId="1" fillId="0" borderId="68" xfId="0" applyFont="1" applyBorder="1" applyAlignment="1">
      <alignment horizontal="center"/>
    </xf>
    <xf numFmtId="0" fontId="1" fillId="0" borderId="66" xfId="0" applyFont="1" applyBorder="1" applyAlignment="1">
      <alignment horizontal="center" wrapText="1"/>
    </xf>
    <xf numFmtId="0" fontId="1" fillId="5" borderId="48" xfId="0" applyFont="1" applyFill="1" applyBorder="1" applyAlignment="1">
      <alignment horizontal="center"/>
    </xf>
    <xf numFmtId="0" fontId="1" fillId="5" borderId="50" xfId="0" applyFont="1" applyFill="1" applyBorder="1" applyAlignment="1">
      <alignment horizontal="center"/>
    </xf>
    <xf numFmtId="0" fontId="1" fillId="5" borderId="43" xfId="0" applyFont="1" applyFill="1" applyBorder="1" applyAlignment="1">
      <alignment horizontal="center"/>
    </xf>
    <xf numFmtId="0" fontId="1" fillId="5" borderId="44" xfId="0" applyFont="1" applyFill="1" applyBorder="1" applyAlignment="1">
      <alignment horizontal="center"/>
    </xf>
    <xf numFmtId="0" fontId="1" fillId="5" borderId="44" xfId="0" applyFont="1" applyFill="1" applyBorder="1" applyAlignment="1">
      <alignment horizontal="left"/>
    </xf>
    <xf numFmtId="0" fontId="1" fillId="5" borderId="47" xfId="0" applyFont="1" applyFill="1" applyBorder="1" applyAlignment="1">
      <alignment horizontal="center"/>
    </xf>
    <xf numFmtId="0" fontId="1" fillId="5" borderId="43" xfId="0" applyFont="1" applyFill="1" applyBorder="1"/>
    <xf numFmtId="0" fontId="1" fillId="5" borderId="44" xfId="0" applyFont="1" applyFill="1" applyBorder="1"/>
    <xf numFmtId="0" fontId="1" fillId="5" borderId="48" xfId="0" applyFont="1" applyFill="1" applyBorder="1"/>
    <xf numFmtId="0" fontId="1" fillId="5" borderId="50" xfId="0" applyFont="1" applyFill="1" applyBorder="1"/>
    <xf numFmtId="0" fontId="1" fillId="5" borderId="44" xfId="0" applyFont="1" applyFill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11" fillId="7" borderId="21" xfId="0" applyFont="1" applyFill="1" applyBorder="1" applyAlignment="1">
      <alignment horizontal="center"/>
    </xf>
    <xf numFmtId="0" fontId="11" fillId="7" borderId="22" xfId="0" applyFont="1" applyFill="1" applyBorder="1" applyAlignment="1">
      <alignment horizontal="center"/>
    </xf>
    <xf numFmtId="0" fontId="11" fillId="7" borderId="34" xfId="0" applyFont="1" applyFill="1" applyBorder="1" applyAlignment="1">
      <alignment horizontal="center"/>
    </xf>
    <xf numFmtId="0" fontId="1" fillId="7" borderId="21" xfId="0" applyFont="1" applyFill="1" applyBorder="1" applyAlignment="1">
      <alignment horizontal="center"/>
    </xf>
    <xf numFmtId="0" fontId="1" fillId="7" borderId="22" xfId="0" applyFont="1" applyFill="1" applyBorder="1" applyAlignment="1">
      <alignment horizontal="center" wrapText="1"/>
    </xf>
    <xf numFmtId="0" fontId="1" fillId="5" borderId="30" xfId="0" applyFont="1" applyFill="1" applyBorder="1" applyAlignment="1">
      <alignment horizontal="center"/>
    </xf>
    <xf numFmtId="0" fontId="1" fillId="5" borderId="2" xfId="0" applyFont="1" applyFill="1" applyBorder="1"/>
    <xf numFmtId="0" fontId="1" fillId="5" borderId="21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left"/>
    </xf>
    <xf numFmtId="0" fontId="1" fillId="5" borderId="21" xfId="0" applyFont="1" applyFill="1" applyBorder="1"/>
    <xf numFmtId="0" fontId="1" fillId="5" borderId="22" xfId="0" applyFont="1" applyFill="1" applyBorder="1"/>
    <xf numFmtId="0" fontId="1" fillId="5" borderId="35" xfId="0" applyFont="1" applyFill="1" applyBorder="1"/>
    <xf numFmtId="0" fontId="1" fillId="5" borderId="22" xfId="0" applyFont="1" applyFill="1" applyBorder="1" applyAlignment="1">
      <alignment horizontal="center" wrapText="1"/>
    </xf>
    <xf numFmtId="0" fontId="1" fillId="0" borderId="69" xfId="0" applyFont="1" applyBorder="1" applyAlignment="1">
      <alignment horizontal="center"/>
    </xf>
    <xf numFmtId="0" fontId="1" fillId="0" borderId="70" xfId="0" applyFont="1" applyBorder="1" applyAlignment="1">
      <alignment horizontal="center"/>
    </xf>
    <xf numFmtId="0" fontId="1" fillId="0" borderId="71" xfId="0" applyFont="1" applyBorder="1" applyAlignment="1">
      <alignment horizontal="center"/>
    </xf>
    <xf numFmtId="0" fontId="1" fillId="0" borderId="72" xfId="0" applyFont="1" applyBorder="1"/>
    <xf numFmtId="0" fontId="1" fillId="0" borderId="72" xfId="0" applyFont="1" applyBorder="1" applyAlignment="1">
      <alignment horizontal="center"/>
    </xf>
    <xf numFmtId="0" fontId="1" fillId="0" borderId="73" xfId="0" applyFont="1" applyBorder="1" applyAlignment="1">
      <alignment horizontal="center"/>
    </xf>
    <xf numFmtId="0" fontId="1" fillId="0" borderId="74" xfId="0" applyFont="1" applyBorder="1" applyAlignment="1">
      <alignment horizontal="center"/>
    </xf>
    <xf numFmtId="0" fontId="1" fillId="0" borderId="74" xfId="0" applyFont="1" applyBorder="1" applyAlignment="1">
      <alignment horizontal="left"/>
    </xf>
    <xf numFmtId="0" fontId="1" fillId="0" borderId="75" xfId="0" applyFont="1" applyBorder="1" applyAlignment="1">
      <alignment horizontal="center"/>
    </xf>
    <xf numFmtId="0" fontId="1" fillId="0" borderId="73" xfId="0" applyFont="1" applyBorder="1"/>
    <xf numFmtId="0" fontId="1" fillId="0" borderId="74" xfId="0" applyFont="1" applyBorder="1"/>
    <xf numFmtId="0" fontId="1" fillId="0" borderId="71" xfId="0" applyFont="1" applyBorder="1"/>
    <xf numFmtId="0" fontId="1" fillId="0" borderId="74" xfId="0" applyFont="1" applyBorder="1" applyAlignment="1">
      <alignment horizontal="center" wrapText="1"/>
    </xf>
    <xf numFmtId="0" fontId="1" fillId="0" borderId="6" xfId="0" applyFont="1" applyBorder="1"/>
    <xf numFmtId="0" fontId="4" fillId="0" borderId="76" xfId="0" applyFont="1" applyBorder="1"/>
    <xf numFmtId="0" fontId="4" fillId="0" borderId="42" xfId="0" applyFont="1" applyBorder="1"/>
    <xf numFmtId="0" fontId="4" fillId="0" borderId="48" xfId="0" applyFont="1" applyBorder="1"/>
    <xf numFmtId="0" fontId="4" fillId="0" borderId="77" xfId="0" applyFont="1" applyBorder="1" applyAlignment="1">
      <alignment horizontal="left"/>
    </xf>
    <xf numFmtId="0" fontId="4" fillId="0" borderId="0" xfId="0" applyFont="1"/>
    <xf numFmtId="0" fontId="4" fillId="0" borderId="54" xfId="0" applyFont="1" applyBorder="1"/>
    <xf numFmtId="0" fontId="4" fillId="0" borderId="77" xfId="0" applyFont="1" applyBorder="1"/>
    <xf numFmtId="0" fontId="4" fillId="0" borderId="78" xfId="0" applyFont="1" applyBorder="1"/>
    <xf numFmtId="0" fontId="4" fillId="0" borderId="10" xfId="0" applyFont="1" applyBorder="1"/>
    <xf numFmtId="0" fontId="4" fillId="0" borderId="79" xfId="0" applyFont="1" applyBorder="1"/>
    <xf numFmtId="0" fontId="4" fillId="0" borderId="80" xfId="0" applyFont="1" applyBorder="1"/>
    <xf numFmtId="0" fontId="4" fillId="0" borderId="80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2" fillId="0" borderId="77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81" xfId="0" applyFont="1" applyBorder="1"/>
    <xf numFmtId="0" fontId="4" fillId="0" borderId="82" xfId="0" applyFont="1" applyBorder="1" applyAlignment="1">
      <alignment horizontal="left"/>
    </xf>
    <xf numFmtId="0" fontId="4" fillId="0" borderId="77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76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54" xfId="0" applyFont="1" applyBorder="1" applyAlignment="1">
      <alignment horizontal="left"/>
    </xf>
    <xf numFmtId="0" fontId="1" fillId="0" borderId="83" xfId="0" applyFont="1" applyBorder="1" applyAlignment="1">
      <alignment horizontal="center"/>
    </xf>
    <xf numFmtId="0" fontId="1" fillId="0" borderId="84" xfId="0" applyFont="1" applyBorder="1" applyAlignment="1">
      <alignment horizontal="left"/>
    </xf>
    <xf numFmtId="0" fontId="1" fillId="0" borderId="84" xfId="0" applyFont="1" applyBorder="1" applyAlignment="1">
      <alignment horizontal="center"/>
    </xf>
    <xf numFmtId="0" fontId="4" fillId="0" borderId="85" xfId="0" applyFont="1" applyBorder="1" applyAlignment="1">
      <alignment horizontal="left"/>
    </xf>
    <xf numFmtId="0" fontId="4" fillId="0" borderId="84" xfId="0" applyFont="1" applyBorder="1" applyAlignment="1">
      <alignment horizontal="left"/>
    </xf>
    <xf numFmtId="0" fontId="4" fillId="0" borderId="86" xfId="0" applyFont="1" applyBorder="1" applyAlignment="1">
      <alignment horizontal="left"/>
    </xf>
    <xf numFmtId="0" fontId="4" fillId="0" borderId="84" xfId="0" applyFont="1" applyBorder="1"/>
    <xf numFmtId="0" fontId="4" fillId="0" borderId="87" xfId="0" applyFont="1" applyBorder="1" applyAlignment="1">
      <alignment horizontal="left"/>
    </xf>
    <xf numFmtId="0" fontId="4" fillId="0" borderId="88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" fillId="0" borderId="89" xfId="0" applyFont="1" applyBorder="1" applyAlignment="1">
      <alignment horizontal="centerContinuous" wrapText="1"/>
    </xf>
    <xf numFmtId="0" fontId="1" fillId="0" borderId="5" xfId="0" applyFont="1" applyBorder="1" applyAlignment="1">
      <alignment horizontal="centerContinuous" wrapText="1"/>
    </xf>
    <xf numFmtId="0" fontId="3" fillId="0" borderId="90" xfId="0" applyFont="1" applyBorder="1" applyAlignment="1">
      <alignment horizontal="center"/>
    </xf>
    <xf numFmtId="0" fontId="3" fillId="6" borderId="90" xfId="0" applyFont="1" applyFill="1" applyBorder="1" applyAlignment="1">
      <alignment horizontal="center" textRotation="90"/>
    </xf>
    <xf numFmtId="0" fontId="3" fillId="0" borderId="10" xfId="0" applyFont="1" applyBorder="1" applyAlignment="1">
      <alignment horizontal="center"/>
    </xf>
    <xf numFmtId="0" fontId="3" fillId="0" borderId="79" xfId="0" applyFont="1" applyBorder="1" applyAlignment="1">
      <alignment horizontal="center"/>
    </xf>
    <xf numFmtId="0" fontId="3" fillId="6" borderId="91" xfId="0" applyFont="1" applyFill="1" applyBorder="1" applyAlignment="1">
      <alignment horizontal="center" textRotation="90"/>
    </xf>
    <xf numFmtId="0" fontId="1" fillId="0" borderId="88" xfId="0" applyFont="1" applyBorder="1" applyAlignment="1">
      <alignment horizontal="center"/>
    </xf>
    <xf numFmtId="0" fontId="2" fillId="0" borderId="84" xfId="0" applyFont="1" applyBorder="1"/>
    <xf numFmtId="0" fontId="2" fillId="0" borderId="92" xfId="0" applyFont="1" applyBorder="1"/>
    <xf numFmtId="0" fontId="3" fillId="6" borderId="93" xfId="0" applyFont="1" applyFill="1" applyBorder="1" applyAlignment="1">
      <alignment horizontal="center" textRotation="90"/>
    </xf>
    <xf numFmtId="0" fontId="3" fillId="3" borderId="35" xfId="0" applyFont="1" applyFill="1" applyBorder="1" applyAlignment="1">
      <alignment horizontal="center"/>
    </xf>
    <xf numFmtId="0" fontId="2" fillId="7" borderId="39" xfId="0" applyFont="1" applyFill="1" applyBorder="1" applyAlignment="1">
      <alignment horizontal="center"/>
    </xf>
    <xf numFmtId="0" fontId="1" fillId="6" borderId="34" xfId="0" applyFont="1" applyFill="1" applyBorder="1" applyAlignment="1">
      <alignment horizontal="center"/>
    </xf>
    <xf numFmtId="0" fontId="1" fillId="6" borderId="46" xfId="0" applyFont="1" applyFill="1" applyBorder="1" applyAlignment="1">
      <alignment horizontal="center"/>
    </xf>
    <xf numFmtId="0" fontId="2" fillId="7" borderId="17" xfId="0" applyFont="1" applyFill="1" applyBorder="1" applyAlignment="1">
      <alignment horizontal="center"/>
    </xf>
    <xf numFmtId="0" fontId="1" fillId="5" borderId="94" xfId="0" applyFont="1" applyFill="1" applyBorder="1"/>
    <xf numFmtId="0" fontId="1" fillId="7" borderId="46" xfId="0" applyFont="1" applyFill="1" applyBorder="1" applyAlignment="1">
      <alignment horizontal="center"/>
    </xf>
    <xf numFmtId="0" fontId="1" fillId="5" borderId="46" xfId="0" applyFont="1" applyFill="1" applyBorder="1"/>
    <xf numFmtId="0" fontId="1" fillId="0" borderId="69" xfId="0" applyFont="1" applyBorder="1"/>
    <xf numFmtId="0" fontId="2" fillId="0" borderId="95" xfId="0" applyFont="1" applyBorder="1"/>
    <xf numFmtId="0" fontId="2" fillId="0" borderId="96" xfId="0" applyFont="1" applyBorder="1"/>
    <xf numFmtId="0" fontId="4" fillId="0" borderId="97" xfId="0" applyFont="1" applyBorder="1"/>
    <xf numFmtId="0" fontId="2" fillId="0" borderId="88" xfId="0" applyFont="1" applyBorder="1"/>
    <xf numFmtId="0" fontId="1" fillId="7" borderId="16" xfId="0" applyFont="1" applyFill="1" applyBorder="1" applyAlignment="1">
      <alignment horizontal="center"/>
    </xf>
    <xf numFmtId="0" fontId="2" fillId="0" borderId="99" xfId="0" applyFont="1" applyBorder="1"/>
    <xf numFmtId="0" fontId="4" fillId="0" borderId="17" xfId="0" applyFont="1" applyBorder="1" applyAlignment="1">
      <alignment horizontal="center"/>
    </xf>
    <xf numFmtId="0" fontId="1" fillId="5" borderId="94" xfId="0" applyFont="1" applyFill="1" applyBorder="1" applyAlignment="1">
      <alignment horizontal="center"/>
    </xf>
    <xf numFmtId="0" fontId="4" fillId="5" borderId="100" xfId="0" applyFont="1" applyFill="1" applyBorder="1" applyAlignment="1">
      <alignment horizontal="left" wrapText="1"/>
    </xf>
    <xf numFmtId="0" fontId="7" fillId="4" borderId="37" xfId="0" applyFont="1" applyFill="1" applyBorder="1" applyAlignment="1">
      <alignment horizontal="left" wrapText="1"/>
    </xf>
    <xf numFmtId="0" fontId="4" fillId="3" borderId="53" xfId="0" applyFont="1" applyFill="1" applyBorder="1" applyAlignment="1">
      <alignment horizontal="left" wrapText="1"/>
    </xf>
    <xf numFmtId="0" fontId="1" fillId="3" borderId="98" xfId="0" applyFont="1" applyFill="1" applyBorder="1" applyAlignment="1">
      <alignment horizontal="center"/>
    </xf>
    <xf numFmtId="0" fontId="10" fillId="7" borderId="2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8" borderId="2" xfId="0" applyFont="1" applyFill="1" applyBorder="1" applyAlignment="1">
      <alignment horizontal="center"/>
    </xf>
    <xf numFmtId="0" fontId="1" fillId="8" borderId="35" xfId="0" applyFont="1" applyFill="1" applyBorder="1" applyAlignment="1">
      <alignment horizontal="center"/>
    </xf>
    <xf numFmtId="0" fontId="4" fillId="8" borderId="30" xfId="0" applyFont="1" applyFill="1" applyBorder="1" applyAlignment="1">
      <alignment horizontal="center"/>
    </xf>
    <xf numFmtId="0" fontId="4" fillId="8" borderId="17" xfId="0" applyFont="1" applyFill="1" applyBorder="1" applyAlignment="1">
      <alignment horizontal="center"/>
    </xf>
    <xf numFmtId="0" fontId="13" fillId="3" borderId="18" xfId="0" applyFont="1" applyFill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1" fillId="8" borderId="22" xfId="0" applyFont="1" applyFill="1" applyBorder="1" applyAlignment="1">
      <alignment horizontal="center"/>
    </xf>
    <xf numFmtId="0" fontId="10" fillId="0" borderId="0" xfId="0" applyFont="1"/>
    <xf numFmtId="0" fontId="14" fillId="0" borderId="32" xfId="0" applyFont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6" borderId="35" xfId="0" applyFont="1" applyFill="1" applyBorder="1" applyAlignment="1">
      <alignment horizontal="center"/>
    </xf>
    <xf numFmtId="0" fontId="14" fillId="0" borderId="29" xfId="0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2" fillId="3" borderId="22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 vertical="center"/>
    </xf>
    <xf numFmtId="0" fontId="1" fillId="9" borderId="22" xfId="0" applyFont="1" applyFill="1" applyBorder="1" applyAlignment="1">
      <alignment horizontal="center"/>
    </xf>
    <xf numFmtId="0" fontId="11" fillId="9" borderId="21" xfId="0" applyFont="1" applyFill="1" applyBorder="1" applyAlignment="1">
      <alignment horizontal="center"/>
    </xf>
    <xf numFmtId="0" fontId="11" fillId="9" borderId="22" xfId="0" applyFont="1" applyFill="1" applyBorder="1" applyAlignment="1">
      <alignment horizontal="center"/>
    </xf>
    <xf numFmtId="0" fontId="11" fillId="9" borderId="34" xfId="0" applyFont="1" applyFill="1" applyBorder="1" applyAlignment="1">
      <alignment horizontal="center"/>
    </xf>
    <xf numFmtId="0" fontId="5" fillId="9" borderId="21" xfId="0" applyFont="1" applyFill="1" applyBorder="1" applyAlignment="1">
      <alignment horizontal="center"/>
    </xf>
    <xf numFmtId="0" fontId="5" fillId="9" borderId="22" xfId="0" applyFont="1" applyFill="1" applyBorder="1" applyAlignment="1">
      <alignment horizontal="center"/>
    </xf>
    <xf numFmtId="0" fontId="5" fillId="9" borderId="34" xfId="0" applyFont="1" applyFill="1" applyBorder="1" applyAlignment="1">
      <alignment horizontal="center"/>
    </xf>
    <xf numFmtId="0" fontId="1" fillId="9" borderId="21" xfId="0" applyFont="1" applyFill="1" applyBorder="1" applyAlignment="1">
      <alignment horizontal="center"/>
    </xf>
    <xf numFmtId="0" fontId="1" fillId="9" borderId="34" xfId="0" applyFont="1" applyFill="1" applyBorder="1" applyAlignment="1">
      <alignment horizontal="center"/>
    </xf>
    <xf numFmtId="0" fontId="15" fillId="9" borderId="22" xfId="0" applyFont="1" applyFill="1" applyBorder="1" applyAlignment="1">
      <alignment horizontal="center"/>
    </xf>
    <xf numFmtId="0" fontId="2" fillId="6" borderId="39" xfId="0" applyFont="1" applyFill="1" applyBorder="1" applyAlignment="1">
      <alignment horizontal="center"/>
    </xf>
    <xf numFmtId="0" fontId="7" fillId="0" borderId="37" xfId="0" applyFont="1" applyBorder="1" applyAlignment="1">
      <alignment horizontal="left" wrapText="1"/>
    </xf>
    <xf numFmtId="0" fontId="1" fillId="10" borderId="2" xfId="0" applyFont="1" applyFill="1" applyBorder="1" applyAlignment="1">
      <alignment horizontal="center"/>
    </xf>
    <xf numFmtId="0" fontId="1" fillId="10" borderId="35" xfId="0" applyFont="1" applyFill="1" applyBorder="1" applyAlignment="1">
      <alignment horizontal="center"/>
    </xf>
    <xf numFmtId="0" fontId="1" fillId="10" borderId="35" xfId="0" applyFont="1" applyFill="1" applyBorder="1" applyAlignment="1">
      <alignment horizontal="center" vertical="center"/>
    </xf>
    <xf numFmtId="0" fontId="18" fillId="3" borderId="30" xfId="0" applyFont="1" applyFill="1" applyBorder="1" applyAlignment="1">
      <alignment horizontal="center"/>
    </xf>
    <xf numFmtId="0" fontId="18" fillId="5" borderId="31" xfId="0" applyFont="1" applyFill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0" fontId="19" fillId="3" borderId="35" xfId="0" applyFont="1" applyFill="1" applyBorder="1" applyAlignment="1">
      <alignment horizontal="center"/>
    </xf>
    <xf numFmtId="0" fontId="19" fillId="3" borderId="31" xfId="0" applyFont="1" applyFill="1" applyBorder="1" applyAlignment="1">
      <alignment horizontal="center"/>
    </xf>
    <xf numFmtId="0" fontId="7" fillId="0" borderId="46" xfId="0" applyFont="1" applyBorder="1" applyAlignment="1">
      <alignment horizontal="left" wrapText="1"/>
    </xf>
    <xf numFmtId="0" fontId="7" fillId="0" borderId="46" xfId="0" applyFont="1" applyBorder="1" applyAlignment="1">
      <alignment horizontal="left"/>
    </xf>
    <xf numFmtId="0" fontId="7" fillId="0" borderId="33" xfId="0" applyFont="1" applyBorder="1" applyAlignment="1">
      <alignment horizontal="left"/>
    </xf>
    <xf numFmtId="0" fontId="7" fillId="0" borderId="33" xfId="0" applyFont="1" applyBorder="1" applyAlignment="1">
      <alignment horizontal="left" wrapText="1"/>
    </xf>
    <xf numFmtId="0" fontId="7" fillId="0" borderId="37" xfId="0" applyFont="1" applyBorder="1" applyAlignment="1">
      <alignment horizontal="left"/>
    </xf>
    <xf numFmtId="0" fontId="1" fillId="8" borderId="31" xfId="0" applyFont="1" applyFill="1" applyBorder="1" applyAlignment="1">
      <alignment horizontal="center"/>
    </xf>
    <xf numFmtId="0" fontId="5" fillId="8" borderId="37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1" fillId="8" borderId="37" xfId="0" applyFont="1" applyFill="1" applyBorder="1" applyAlignment="1">
      <alignment horizontal="center"/>
    </xf>
    <xf numFmtId="0" fontId="1" fillId="8" borderId="34" xfId="0" applyFont="1" applyFill="1" applyBorder="1" applyAlignment="1">
      <alignment horizontal="center"/>
    </xf>
    <xf numFmtId="0" fontId="1" fillId="8" borderId="39" xfId="0" applyFont="1" applyFill="1" applyBorder="1" applyAlignment="1">
      <alignment horizontal="center"/>
    </xf>
    <xf numFmtId="0" fontId="1" fillId="8" borderId="40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7" fillId="0" borderId="33" xfId="0" applyFont="1" applyBorder="1" applyAlignment="1">
      <alignment horizontal="left" vertical="top" wrapText="1"/>
    </xf>
    <xf numFmtId="0" fontId="7" fillId="0" borderId="32" xfId="0" applyFont="1" applyBorder="1" applyAlignment="1">
      <alignment horizontal="left"/>
    </xf>
    <xf numFmtId="0" fontId="2" fillId="4" borderId="31" xfId="0" applyFont="1" applyFill="1" applyBorder="1" applyAlignment="1">
      <alignment horizontal="center"/>
    </xf>
    <xf numFmtId="0" fontId="8" fillId="8" borderId="37" xfId="0" applyFont="1" applyFill="1" applyBorder="1" applyAlignment="1">
      <alignment horizontal="left" wrapText="1"/>
    </xf>
    <xf numFmtId="0" fontId="4" fillId="7" borderId="37" xfId="0" applyFont="1" applyFill="1" applyBorder="1" applyAlignment="1">
      <alignment horizontal="left" wrapText="1"/>
    </xf>
    <xf numFmtId="0" fontId="4" fillId="7" borderId="46" xfId="0" applyFont="1" applyFill="1" applyBorder="1" applyAlignment="1">
      <alignment horizontal="left" wrapText="1"/>
    </xf>
    <xf numFmtId="0" fontId="0" fillId="0" borderId="46" xfId="0" applyBorder="1" applyAlignment="1">
      <alignment wrapText="1"/>
    </xf>
    <xf numFmtId="0" fontId="12" fillId="0" borderId="46" xfId="0" applyFont="1" applyBorder="1" applyAlignment="1">
      <alignment horizontal="justify" vertical="center" wrapText="1"/>
    </xf>
    <xf numFmtId="0" fontId="12" fillId="0" borderId="46" xfId="0" applyFont="1" applyBorder="1" applyAlignment="1">
      <alignment horizontal="left" vertical="center" wrapText="1"/>
    </xf>
    <xf numFmtId="0" fontId="12" fillId="0" borderId="94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wrapText="1"/>
    </xf>
    <xf numFmtId="0" fontId="12" fillId="0" borderId="46" xfId="0" applyFont="1" applyBorder="1" applyAlignment="1">
      <alignment horizontal="left" wrapText="1"/>
    </xf>
    <xf numFmtId="0" fontId="2" fillId="6" borderId="40" xfId="0" applyFont="1" applyFill="1" applyBorder="1" applyAlignment="1">
      <alignment horizontal="center"/>
    </xf>
    <xf numFmtId="0" fontId="2" fillId="7" borderId="38" xfId="0" applyFont="1" applyFill="1" applyBorder="1" applyAlignment="1">
      <alignment horizontal="center"/>
    </xf>
    <xf numFmtId="0" fontId="2" fillId="7" borderId="40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5" fillId="0" borderId="0" xfId="0" applyFont="1"/>
    <xf numFmtId="0" fontId="10" fillId="0" borderId="34" xfId="0" applyFont="1" applyBorder="1" applyAlignment="1">
      <alignment horizontal="center"/>
    </xf>
    <xf numFmtId="0" fontId="1" fillId="8" borderId="51" xfId="0" applyFont="1" applyFill="1" applyBorder="1" applyAlignment="1">
      <alignment horizontal="center" vertical="center"/>
    </xf>
    <xf numFmtId="0" fontId="5" fillId="11" borderId="31" xfId="0" applyFont="1" applyFill="1" applyBorder="1" applyAlignment="1">
      <alignment horizontal="center"/>
    </xf>
    <xf numFmtId="0" fontId="5" fillId="11" borderId="33" xfId="0" applyFont="1" applyFill="1" applyBorder="1" applyAlignment="1">
      <alignment horizontal="center"/>
    </xf>
    <xf numFmtId="0" fontId="5" fillId="11" borderId="34" xfId="0" applyFont="1" applyFill="1" applyBorder="1" applyAlignment="1">
      <alignment horizontal="center"/>
    </xf>
    <xf numFmtId="0" fontId="2" fillId="11" borderId="35" xfId="0" applyFont="1" applyFill="1" applyBorder="1" applyAlignment="1">
      <alignment horizontal="center"/>
    </xf>
    <xf numFmtId="0" fontId="2" fillId="11" borderId="34" xfId="0" applyFont="1" applyFill="1" applyBorder="1" applyAlignment="1">
      <alignment horizontal="center"/>
    </xf>
    <xf numFmtId="0" fontId="2" fillId="11" borderId="2" xfId="0" applyFont="1" applyFill="1" applyBorder="1" applyAlignment="1">
      <alignment horizontal="center"/>
    </xf>
    <xf numFmtId="0" fontId="5" fillId="11" borderId="21" xfId="0" applyFont="1" applyFill="1" applyBorder="1" applyAlignment="1">
      <alignment horizontal="center"/>
    </xf>
    <xf numFmtId="0" fontId="5" fillId="11" borderId="22" xfId="0" applyFont="1" applyFill="1" applyBorder="1" applyAlignment="1">
      <alignment horizontal="center"/>
    </xf>
    <xf numFmtId="0" fontId="5" fillId="11" borderId="47" xfId="0" applyFont="1" applyFill="1" applyBorder="1" applyAlignment="1">
      <alignment horizontal="center"/>
    </xf>
    <xf numFmtId="0" fontId="2" fillId="11" borderId="48" xfId="0" applyFont="1" applyFill="1" applyBorder="1" applyAlignment="1">
      <alignment horizontal="center"/>
    </xf>
    <xf numFmtId="0" fontId="5" fillId="11" borderId="49" xfId="0" applyFont="1" applyFill="1" applyBorder="1" applyAlignment="1">
      <alignment horizontal="center"/>
    </xf>
    <xf numFmtId="0" fontId="5" fillId="11" borderId="1" xfId="0" applyFont="1" applyFill="1" applyBorder="1" applyAlignment="1">
      <alignment horizontal="center"/>
    </xf>
    <xf numFmtId="0" fontId="1" fillId="11" borderId="34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9" fillId="11" borderId="31" xfId="0" applyFont="1" applyFill="1" applyBorder="1" applyAlignment="1">
      <alignment horizontal="center"/>
    </xf>
    <xf numFmtId="0" fontId="9" fillId="11" borderId="33" xfId="0" applyFont="1" applyFill="1" applyBorder="1" applyAlignment="1">
      <alignment horizontal="center"/>
    </xf>
    <xf numFmtId="0" fontId="9" fillId="11" borderId="47" xfId="0" applyFont="1" applyFill="1" applyBorder="1" applyAlignment="1">
      <alignment horizontal="center"/>
    </xf>
    <xf numFmtId="0" fontId="10" fillId="11" borderId="48" xfId="0" applyFont="1" applyFill="1" applyBorder="1" applyAlignment="1">
      <alignment horizontal="center"/>
    </xf>
    <xf numFmtId="0" fontId="9" fillId="11" borderId="49" xfId="0" applyFont="1" applyFill="1" applyBorder="1" applyAlignment="1">
      <alignment horizontal="center"/>
    </xf>
    <xf numFmtId="0" fontId="9" fillId="11" borderId="1" xfId="0" applyFont="1" applyFill="1" applyBorder="1" applyAlignment="1">
      <alignment horizontal="center"/>
    </xf>
    <xf numFmtId="0" fontId="9" fillId="11" borderId="22" xfId="0" applyFont="1" applyFill="1" applyBorder="1" applyAlignment="1">
      <alignment horizontal="center"/>
    </xf>
    <xf numFmtId="0" fontId="11" fillId="11" borderId="34" xfId="0" applyFont="1" applyFill="1" applyBorder="1" applyAlignment="1">
      <alignment horizontal="center"/>
    </xf>
    <xf numFmtId="0" fontId="11" fillId="11" borderId="2" xfId="0" applyFont="1" applyFill="1" applyBorder="1" applyAlignment="1">
      <alignment horizontal="center"/>
    </xf>
    <xf numFmtId="0" fontId="9" fillId="11" borderId="34" xfId="0" applyFont="1" applyFill="1" applyBorder="1" applyAlignment="1">
      <alignment horizontal="center"/>
    </xf>
    <xf numFmtId="0" fontId="10" fillId="11" borderId="35" xfId="0" applyFont="1" applyFill="1" applyBorder="1" applyAlignment="1">
      <alignment horizontal="center"/>
    </xf>
    <xf numFmtId="0" fontId="1" fillId="11" borderId="22" xfId="0" applyFont="1" applyFill="1" applyBorder="1" applyAlignment="1">
      <alignment horizontal="center"/>
    </xf>
    <xf numFmtId="0" fontId="5" fillId="11" borderId="45" xfId="0" applyFont="1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10" fillId="11" borderId="39" xfId="0" applyFont="1" applyFill="1" applyBorder="1" applyAlignment="1">
      <alignment horizontal="center"/>
    </xf>
    <xf numFmtId="0" fontId="5" fillId="11" borderId="38" xfId="0" applyFont="1" applyFill="1" applyBorder="1" applyAlignment="1">
      <alignment horizontal="center"/>
    </xf>
    <xf numFmtId="0" fontId="1" fillId="11" borderId="3" xfId="0" applyFont="1" applyFill="1" applyBorder="1" applyAlignment="1">
      <alignment horizontal="center"/>
    </xf>
    <xf numFmtId="0" fontId="5" fillId="11" borderId="37" xfId="0" applyFont="1" applyFill="1" applyBorder="1" applyAlignment="1">
      <alignment horizontal="center"/>
    </xf>
    <xf numFmtId="0" fontId="1" fillId="11" borderId="109" xfId="0" applyFont="1" applyFill="1" applyBorder="1" applyAlignment="1">
      <alignment horizontal="center"/>
    </xf>
    <xf numFmtId="0" fontId="1" fillId="11" borderId="45" xfId="0" applyFont="1" applyFill="1" applyBorder="1" applyAlignment="1">
      <alignment horizontal="center"/>
    </xf>
    <xf numFmtId="0" fontId="10" fillId="11" borderId="3" xfId="0" applyFont="1" applyFill="1" applyBorder="1" applyAlignment="1">
      <alignment horizontal="center"/>
    </xf>
    <xf numFmtId="0" fontId="1" fillId="11" borderId="37" xfId="0" applyFont="1" applyFill="1" applyBorder="1" applyAlignment="1">
      <alignment horizontal="center"/>
    </xf>
    <xf numFmtId="0" fontId="10" fillId="11" borderId="37" xfId="0" applyFont="1" applyFill="1" applyBorder="1" applyAlignment="1">
      <alignment horizontal="center"/>
    </xf>
    <xf numFmtId="0" fontId="10" fillId="11" borderId="1" xfId="0" applyFont="1" applyFill="1" applyBorder="1" applyAlignment="1">
      <alignment horizontal="center"/>
    </xf>
    <xf numFmtId="0" fontId="10" fillId="11" borderId="38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5" fillId="12" borderId="31" xfId="0" applyFont="1" applyFill="1" applyBorder="1" applyAlignment="1">
      <alignment horizontal="center"/>
    </xf>
    <xf numFmtId="0" fontId="5" fillId="12" borderId="33" xfId="0" applyFont="1" applyFill="1" applyBorder="1" applyAlignment="1">
      <alignment horizontal="center"/>
    </xf>
    <xf numFmtId="0" fontId="5" fillId="12" borderId="34" xfId="0" applyFont="1" applyFill="1" applyBorder="1" applyAlignment="1">
      <alignment horizontal="center"/>
    </xf>
    <xf numFmtId="0" fontId="2" fillId="12" borderId="35" xfId="0" applyFont="1" applyFill="1" applyBorder="1" applyAlignment="1">
      <alignment horizontal="center"/>
    </xf>
    <xf numFmtId="0" fontId="5" fillId="12" borderId="45" xfId="0" applyFont="1" applyFill="1" applyBorder="1" applyAlignment="1">
      <alignment horizontal="center"/>
    </xf>
    <xf numFmtId="0" fontId="5" fillId="12" borderId="22" xfId="0" applyFont="1" applyFill="1" applyBorder="1" applyAlignment="1">
      <alignment horizontal="center"/>
    </xf>
    <xf numFmtId="0" fontId="1" fillId="12" borderId="2" xfId="0" applyFont="1" applyFill="1" applyBorder="1" applyAlignment="1">
      <alignment horizontal="center"/>
    </xf>
    <xf numFmtId="0" fontId="1" fillId="12" borderId="35" xfId="0" applyFont="1" applyFill="1" applyBorder="1" applyAlignment="1">
      <alignment horizontal="center"/>
    </xf>
    <xf numFmtId="0" fontId="1" fillId="12" borderId="50" xfId="0" applyFont="1" applyFill="1" applyBorder="1" applyAlignment="1">
      <alignment horizontal="center"/>
    </xf>
    <xf numFmtId="0" fontId="9" fillId="12" borderId="31" xfId="0" applyFont="1" applyFill="1" applyBorder="1" applyAlignment="1">
      <alignment horizontal="center"/>
    </xf>
    <xf numFmtId="0" fontId="9" fillId="12" borderId="33" xfId="0" applyFont="1" applyFill="1" applyBorder="1" applyAlignment="1">
      <alignment horizontal="center"/>
    </xf>
    <xf numFmtId="0" fontId="10" fillId="12" borderId="2" xfId="0" applyFont="1" applyFill="1" applyBorder="1" applyAlignment="1">
      <alignment horizontal="center"/>
    </xf>
    <xf numFmtId="0" fontId="5" fillId="12" borderId="21" xfId="0" applyFont="1" applyFill="1" applyBorder="1" applyAlignment="1">
      <alignment horizontal="center"/>
    </xf>
    <xf numFmtId="0" fontId="9" fillId="12" borderId="1" xfId="0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/>
    </xf>
    <xf numFmtId="0" fontId="5" fillId="12" borderId="38" xfId="0" applyFont="1" applyFill="1" applyBorder="1" applyAlignment="1">
      <alignment horizontal="center"/>
    </xf>
    <xf numFmtId="0" fontId="1" fillId="12" borderId="39" xfId="0" applyFont="1" applyFill="1" applyBorder="1" applyAlignment="1">
      <alignment horizontal="center"/>
    </xf>
    <xf numFmtId="0" fontId="5" fillId="12" borderId="37" xfId="0" applyFont="1" applyFill="1" applyBorder="1" applyAlignment="1">
      <alignment horizontal="center"/>
    </xf>
    <xf numFmtId="0" fontId="1" fillId="12" borderId="3" xfId="0" applyFont="1" applyFill="1" applyBorder="1" applyAlignment="1">
      <alignment horizontal="center"/>
    </xf>
    <xf numFmtId="0" fontId="2" fillId="12" borderId="2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2" borderId="22" xfId="0" applyFont="1" applyFill="1" applyBorder="1" applyAlignment="1">
      <alignment horizontal="center"/>
    </xf>
    <xf numFmtId="0" fontId="5" fillId="5" borderId="43" xfId="0" applyFont="1" applyFill="1" applyBorder="1" applyAlignment="1">
      <alignment horizontal="center"/>
    </xf>
    <xf numFmtId="0" fontId="5" fillId="5" borderId="44" xfId="0" applyFont="1" applyFill="1" applyBorder="1" applyAlignment="1">
      <alignment horizontal="center"/>
    </xf>
    <xf numFmtId="0" fontId="5" fillId="5" borderId="34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5" fillId="5" borderId="21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1" fillId="5" borderId="42" xfId="0" applyFont="1" applyFill="1" applyBorder="1" applyAlignment="1">
      <alignment horizontal="center"/>
    </xf>
    <xf numFmtId="0" fontId="1" fillId="5" borderId="32" xfId="0" applyFont="1" applyFill="1" applyBorder="1" applyAlignment="1">
      <alignment horizontal="center"/>
    </xf>
    <xf numFmtId="0" fontId="5" fillId="5" borderId="45" xfId="0" applyFont="1" applyFill="1" applyBorder="1" applyAlignment="1">
      <alignment horizontal="center"/>
    </xf>
    <xf numFmtId="0" fontId="5" fillId="5" borderId="42" xfId="0" applyFont="1" applyFill="1" applyBorder="1" applyAlignment="1">
      <alignment horizontal="center"/>
    </xf>
    <xf numFmtId="0" fontId="5" fillId="5" borderId="33" xfId="0" applyFont="1" applyFill="1" applyBorder="1" applyAlignment="1">
      <alignment horizontal="center"/>
    </xf>
    <xf numFmtId="0" fontId="3" fillId="5" borderId="21" xfId="0" applyFont="1" applyFill="1" applyBorder="1" applyAlignment="1">
      <alignment horizontal="center"/>
    </xf>
    <xf numFmtId="0" fontId="3" fillId="5" borderId="22" xfId="0" applyFont="1" applyFill="1" applyBorder="1" applyAlignment="1">
      <alignment horizontal="center"/>
    </xf>
    <xf numFmtId="0" fontId="3" fillId="5" borderId="34" xfId="0" applyFont="1" applyFill="1" applyBorder="1" applyAlignment="1">
      <alignment horizontal="center"/>
    </xf>
    <xf numFmtId="0" fontId="3" fillId="5" borderId="31" xfId="0" applyFont="1" applyFill="1" applyBorder="1" applyAlignment="1">
      <alignment horizontal="center"/>
    </xf>
    <xf numFmtId="0" fontId="3" fillId="5" borderId="32" xfId="0" applyFont="1" applyFill="1" applyBorder="1" applyAlignment="1">
      <alignment horizontal="center"/>
    </xf>
    <xf numFmtId="0" fontId="3" fillId="5" borderId="33" xfId="0" applyFont="1" applyFill="1" applyBorder="1" applyAlignment="1">
      <alignment horizontal="center"/>
    </xf>
    <xf numFmtId="0" fontId="3" fillId="5" borderId="45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9" fillId="8" borderId="37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/>
    </xf>
    <xf numFmtId="0" fontId="9" fillId="8" borderId="34" xfId="0" applyFont="1" applyFill="1" applyBorder="1" applyAlignment="1">
      <alignment horizontal="center"/>
    </xf>
    <xf numFmtId="0" fontId="10" fillId="8" borderId="3" xfId="0" applyFont="1" applyFill="1" applyBorder="1" applyAlignment="1">
      <alignment horizontal="center"/>
    </xf>
    <xf numFmtId="0" fontId="5" fillId="8" borderId="34" xfId="0" applyFont="1" applyFill="1" applyBorder="1" applyAlignment="1">
      <alignment horizontal="center"/>
    </xf>
    <xf numFmtId="0" fontId="5" fillId="8" borderId="45" xfId="0" applyFont="1" applyFill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2" fillId="12" borderId="3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2" fillId="12" borderId="31" xfId="0" applyFont="1" applyFill="1" applyBorder="1" applyAlignment="1">
      <alignment horizontal="center"/>
    </xf>
    <xf numFmtId="0" fontId="2" fillId="12" borderId="33" xfId="0" applyFont="1" applyFill="1" applyBorder="1" applyAlignment="1">
      <alignment horizontal="center"/>
    </xf>
    <xf numFmtId="0" fontId="2" fillId="12" borderId="34" xfId="0" applyFont="1" applyFill="1" applyBorder="1" applyAlignment="1">
      <alignment horizontal="center"/>
    </xf>
    <xf numFmtId="0" fontId="2" fillId="4" borderId="37" xfId="0" applyFont="1" applyFill="1" applyBorder="1" applyAlignment="1">
      <alignment horizontal="center"/>
    </xf>
    <xf numFmtId="0" fontId="2" fillId="0" borderId="22" xfId="0" applyFont="1" applyBorder="1" applyAlignment="1">
      <alignment horizontal="center" wrapText="1"/>
    </xf>
    <xf numFmtId="0" fontId="2" fillId="0" borderId="22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2" fillId="0" borderId="46" xfId="0" applyFont="1" applyBorder="1" applyAlignment="1">
      <alignment wrapText="1"/>
    </xf>
    <xf numFmtId="0" fontId="1" fillId="13" borderId="35" xfId="0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2" fillId="5" borderId="52" xfId="0" applyFont="1" applyFill="1" applyBorder="1" applyAlignment="1">
      <alignment horizontal="center" vertical="center"/>
    </xf>
    <xf numFmtId="0" fontId="2" fillId="5" borderId="104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1" fillId="3" borderId="94" xfId="0" applyFont="1" applyFill="1" applyBorder="1" applyAlignment="1">
      <alignment horizontal="center" vertical="center"/>
    </xf>
    <xf numFmtId="0" fontId="1" fillId="0" borderId="105" xfId="0" applyFont="1" applyBorder="1" applyAlignment="1">
      <alignment horizontal="center"/>
    </xf>
    <xf numFmtId="0" fontId="1" fillId="0" borderId="106" xfId="0" applyFont="1" applyBorder="1" applyAlignment="1">
      <alignment horizontal="center"/>
    </xf>
    <xf numFmtId="0" fontId="1" fillId="0" borderId="107" xfId="0" applyFont="1" applyBorder="1" applyAlignment="1">
      <alignment horizontal="center"/>
    </xf>
    <xf numFmtId="0" fontId="2" fillId="0" borderId="85" xfId="0" applyFont="1" applyBorder="1" applyAlignment="1">
      <alignment horizontal="center"/>
    </xf>
    <xf numFmtId="0" fontId="2" fillId="0" borderId="84" xfId="0" applyFont="1" applyBorder="1" applyAlignment="1">
      <alignment horizontal="center"/>
    </xf>
    <xf numFmtId="0" fontId="1" fillId="0" borderId="108" xfId="0" applyFont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50" xfId="0" applyFont="1" applyFill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101" xfId="0" applyFont="1" applyBorder="1" applyAlignment="1">
      <alignment horizontal="center" vertical="center" textRotation="90"/>
    </xf>
    <xf numFmtId="0" fontId="1" fillId="0" borderId="102" xfId="0" applyFont="1" applyBorder="1" applyAlignment="1">
      <alignment horizontal="center" vertical="center" textRotation="90"/>
    </xf>
    <xf numFmtId="0" fontId="1" fillId="0" borderId="57" xfId="0" applyFont="1" applyBorder="1" applyAlignment="1">
      <alignment horizontal="center" vertical="center" textRotation="90"/>
    </xf>
    <xf numFmtId="0" fontId="1" fillId="0" borderId="101" xfId="0" applyFont="1" applyBorder="1" applyAlignment="1">
      <alignment horizontal="center" textRotation="90"/>
    </xf>
    <xf numFmtId="0" fontId="1" fillId="0" borderId="99" xfId="0" applyFont="1" applyBorder="1" applyAlignment="1">
      <alignment horizontal="center" textRotation="90"/>
    </xf>
    <xf numFmtId="0" fontId="1" fillId="0" borderId="103" xfId="0" applyFont="1" applyBorder="1" applyAlignment="1">
      <alignment horizontal="center" textRotation="90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140"/>
  <sheetViews>
    <sheetView tabSelected="1" topLeftCell="A35" zoomScale="98" zoomScaleNormal="98" workbookViewId="0">
      <selection activeCell="AD36" sqref="AD36"/>
    </sheetView>
  </sheetViews>
  <sheetFormatPr defaultColWidth="9.453125" defaultRowHeight="11.5" x14ac:dyDescent="0.25"/>
  <cols>
    <col min="1" max="1" width="4.453125" style="3" customWidth="1"/>
    <col min="2" max="2" width="31.54296875" style="7" customWidth="1"/>
    <col min="3" max="3" width="3.81640625" style="8" customWidth="1"/>
    <col min="4" max="4" width="3.453125" style="7" customWidth="1"/>
    <col min="5" max="5" width="6.453125" style="7" customWidth="1"/>
    <col min="6" max="6" width="5.81640625" style="7" customWidth="1"/>
    <col min="7" max="7" width="5.453125" style="7" customWidth="1"/>
    <col min="8" max="8" width="6" style="7" customWidth="1"/>
    <col min="9" max="9" width="3.54296875" style="7" customWidth="1"/>
    <col min="10" max="10" width="3.453125" style="7" customWidth="1"/>
    <col min="11" max="11" width="3.81640625" style="7" customWidth="1"/>
    <col min="12" max="12" width="3" style="7" customWidth="1"/>
    <col min="13" max="13" width="5" style="7" customWidth="1"/>
    <col min="14" max="14" width="3.453125" style="7" customWidth="1"/>
    <col min="15" max="15" width="3" style="7" customWidth="1"/>
    <col min="16" max="16" width="4.1796875" style="7" customWidth="1"/>
    <col min="17" max="17" width="2.54296875" style="7" customWidth="1"/>
    <col min="18" max="18" width="4.7265625" style="7" customWidth="1"/>
    <col min="19" max="19" width="3.54296875" style="7" bestFit="1" customWidth="1"/>
    <col min="20" max="20" width="3.54296875" style="7" customWidth="1"/>
    <col min="21" max="21" width="3.54296875" style="7" bestFit="1" customWidth="1"/>
    <col min="22" max="22" width="2.453125" style="7" customWidth="1"/>
    <col min="23" max="23" width="4.26953125" style="7" customWidth="1"/>
    <col min="24" max="24" width="3.54296875" style="7" bestFit="1" customWidth="1"/>
    <col min="25" max="25" width="3" style="7" customWidth="1"/>
    <col min="26" max="26" width="3.54296875" style="7" bestFit="1" customWidth="1"/>
    <col min="27" max="27" width="2.54296875" style="7" customWidth="1"/>
    <col min="28" max="28" width="4.453125" style="7" customWidth="1"/>
    <col min="29" max="29" width="3.1796875" style="7" customWidth="1"/>
    <col min="30" max="30" width="3.453125" style="7" customWidth="1"/>
    <col min="31" max="31" width="4.1796875" style="7" customWidth="1"/>
    <col min="32" max="32" width="2.453125" style="7" customWidth="1"/>
    <col min="33" max="33" width="4.81640625" style="7" customWidth="1"/>
    <col min="34" max="34" width="3" style="7" customWidth="1"/>
    <col min="35" max="35" width="2.81640625" style="7" customWidth="1"/>
    <col min="36" max="36" width="3.7265625" style="7" customWidth="1"/>
    <col min="37" max="37" width="2.453125" style="7" customWidth="1"/>
    <col min="38" max="38" width="3.81640625" style="7" customWidth="1"/>
    <col min="39" max="39" width="3.54296875" style="7" customWidth="1"/>
    <col min="40" max="40" width="3.453125" style="7" customWidth="1"/>
    <col min="41" max="41" width="3.54296875" style="7" bestFit="1" customWidth="1"/>
    <col min="42" max="42" width="2.54296875" style="7" customWidth="1"/>
    <col min="43" max="43" width="3.81640625" style="7" customWidth="1"/>
    <col min="44" max="44" width="3.453125" style="7" customWidth="1"/>
    <col min="45" max="45" width="2.81640625" style="7" customWidth="1"/>
    <col min="46" max="46" width="3.54296875" style="7" bestFit="1" customWidth="1"/>
    <col min="47" max="47" width="2.54296875" style="7" customWidth="1"/>
    <col min="48" max="48" width="3.54296875" style="7" bestFit="1" customWidth="1"/>
    <col min="49" max="49" width="3" style="7" customWidth="1"/>
    <col min="50" max="50" width="2.81640625" style="7" customWidth="1"/>
    <col min="51" max="51" width="3.54296875" style="7" bestFit="1" customWidth="1"/>
    <col min="52" max="52" width="2.81640625" style="7" customWidth="1"/>
    <col min="53" max="53" width="3.54296875" style="7" bestFit="1" customWidth="1"/>
    <col min="54" max="54" width="2.81640625" style="7" customWidth="1"/>
    <col min="55" max="55" width="2.54296875" style="7" customWidth="1"/>
    <col min="56" max="56" width="4.1796875" style="7" customWidth="1"/>
    <col min="57" max="57" width="2.54296875" style="7" customWidth="1"/>
    <col min="58" max="58" width="4.1796875" style="7" customWidth="1"/>
    <col min="59" max="59" width="3.81640625" style="7" customWidth="1"/>
    <col min="60" max="60" width="3.54296875" style="7" customWidth="1"/>
    <col min="61" max="61" width="28" style="7" customWidth="1"/>
    <col min="62" max="16384" width="9.453125" style="7"/>
  </cols>
  <sheetData>
    <row r="1" spans="1:61" x14ac:dyDescent="0.25">
      <c r="A1" s="3" t="s">
        <v>32</v>
      </c>
      <c r="B1" s="1"/>
      <c r="C1" s="2"/>
      <c r="D1" s="2"/>
      <c r="E1" s="2"/>
      <c r="F1" s="2"/>
      <c r="G1" s="2"/>
      <c r="H1" s="2"/>
      <c r="I1" s="3"/>
      <c r="J1" s="3" t="s">
        <v>0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61" x14ac:dyDescent="0.25">
      <c r="A2" s="3" t="s">
        <v>31</v>
      </c>
      <c r="D2" s="4"/>
      <c r="E2" s="4"/>
      <c r="F2" s="3" t="s">
        <v>37</v>
      </c>
      <c r="H2" s="2"/>
      <c r="I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 t="s">
        <v>38</v>
      </c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61" ht="34.5" customHeight="1" x14ac:dyDescent="0.25">
      <c r="A3" s="9" t="s">
        <v>21</v>
      </c>
      <c r="B3" s="10"/>
      <c r="D3" s="3"/>
      <c r="E3" s="3"/>
      <c r="F3" s="4"/>
      <c r="G3" s="4"/>
      <c r="H3" s="445" t="s">
        <v>39</v>
      </c>
      <c r="I3" s="445"/>
      <c r="J3" s="445"/>
      <c r="K3" s="445"/>
      <c r="L3" s="445"/>
      <c r="M3" s="445"/>
      <c r="N3" s="445"/>
      <c r="O3" s="445"/>
      <c r="P3" s="445"/>
      <c r="Q3" s="445"/>
      <c r="R3" s="445"/>
      <c r="S3" s="445"/>
      <c r="T3" s="445"/>
      <c r="U3" s="445"/>
      <c r="V3" s="445"/>
      <c r="W3" s="445"/>
      <c r="X3" s="445"/>
      <c r="Y3" s="445"/>
      <c r="Z3" s="445"/>
      <c r="AA3" s="445"/>
      <c r="AB3" s="445"/>
      <c r="AC3" s="445"/>
      <c r="AD3" s="445"/>
      <c r="AE3" s="445"/>
      <c r="AF3" s="445"/>
      <c r="AG3" s="3"/>
      <c r="AH3" s="3"/>
      <c r="AI3" s="3"/>
      <c r="AJ3" s="3"/>
      <c r="AK3" s="3"/>
      <c r="AL3" s="3"/>
      <c r="AM3" s="3"/>
    </row>
    <row r="4" spans="1:61" x14ac:dyDescent="0.25">
      <c r="D4" s="3"/>
      <c r="E4" s="3"/>
      <c r="F4" s="4"/>
      <c r="G4" s="3" t="s">
        <v>20</v>
      </c>
      <c r="H4" s="2"/>
      <c r="I4" s="3"/>
      <c r="J4" s="3"/>
      <c r="K4" s="3"/>
      <c r="M4" s="3"/>
      <c r="N4" s="3"/>
      <c r="O4" s="7" t="s">
        <v>19</v>
      </c>
      <c r="P4" s="3"/>
      <c r="Q4" s="3"/>
      <c r="R4" s="3"/>
      <c r="S4" s="3"/>
      <c r="T4" s="3"/>
      <c r="U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61" ht="2.15" customHeight="1" thickBot="1" x14ac:dyDescent="0.3">
      <c r="A5" s="2"/>
      <c r="B5" s="1"/>
      <c r="C5" s="2"/>
      <c r="D5" s="2"/>
      <c r="E5" s="2"/>
      <c r="F5" s="2"/>
      <c r="G5" s="2"/>
      <c r="H5" s="2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1:61" ht="26.15" customHeight="1" thickTop="1" thickBot="1" x14ac:dyDescent="0.3">
      <c r="A6" s="11"/>
      <c r="B6" s="12"/>
      <c r="C6" s="459" t="s">
        <v>14</v>
      </c>
      <c r="D6" s="462" t="s">
        <v>1</v>
      </c>
      <c r="E6" s="238" t="s">
        <v>2</v>
      </c>
      <c r="F6" s="239"/>
      <c r="G6" s="239"/>
      <c r="H6" s="239"/>
      <c r="I6" s="450" t="s">
        <v>3</v>
      </c>
      <c r="J6" s="451"/>
      <c r="K6" s="451"/>
      <c r="L6" s="451"/>
      <c r="M6" s="451"/>
      <c r="N6" s="451"/>
      <c r="O6" s="451"/>
      <c r="P6" s="451"/>
      <c r="Q6" s="451"/>
      <c r="R6" s="451"/>
      <c r="S6" s="451"/>
      <c r="T6" s="451"/>
      <c r="U6" s="451"/>
      <c r="V6" s="451"/>
      <c r="W6" s="451"/>
      <c r="X6" s="451"/>
      <c r="Y6" s="451"/>
      <c r="Z6" s="451"/>
      <c r="AA6" s="451"/>
      <c r="AB6" s="451"/>
      <c r="AC6" s="451"/>
      <c r="AD6" s="451"/>
      <c r="AE6" s="451"/>
      <c r="AF6" s="451"/>
      <c r="AG6" s="451"/>
      <c r="AH6" s="451"/>
      <c r="AI6" s="451"/>
      <c r="AJ6" s="451"/>
      <c r="AK6" s="451"/>
      <c r="AL6" s="451"/>
      <c r="AM6" s="451"/>
      <c r="AN6" s="451"/>
      <c r="AO6" s="451"/>
      <c r="AP6" s="451"/>
      <c r="AQ6" s="451"/>
      <c r="AR6" s="451"/>
      <c r="AS6" s="451"/>
      <c r="AT6" s="451"/>
      <c r="AU6" s="451"/>
      <c r="AV6" s="451"/>
      <c r="AW6" s="451"/>
      <c r="AX6" s="451"/>
      <c r="AY6" s="451"/>
      <c r="AZ6" s="451"/>
      <c r="BA6" s="451"/>
      <c r="BB6" s="451"/>
      <c r="BC6" s="451"/>
      <c r="BD6" s="451"/>
      <c r="BE6" s="451"/>
      <c r="BF6" s="452"/>
    </row>
    <row r="7" spans="1:61" ht="19.5" customHeight="1" thickTop="1" thickBot="1" x14ac:dyDescent="0.3">
      <c r="A7" s="13" t="s">
        <v>4</v>
      </c>
      <c r="B7" s="1" t="s">
        <v>5</v>
      </c>
      <c r="C7" s="460"/>
      <c r="D7" s="463"/>
      <c r="E7" s="14"/>
      <c r="F7" s="15"/>
      <c r="G7" s="16" t="s">
        <v>6</v>
      </c>
      <c r="H7" s="17"/>
      <c r="I7" s="458" t="s">
        <v>59</v>
      </c>
      <c r="J7" s="458"/>
      <c r="K7" s="458"/>
      <c r="L7" s="458"/>
      <c r="M7" s="458"/>
      <c r="N7" s="450" t="s">
        <v>60</v>
      </c>
      <c r="O7" s="451"/>
      <c r="P7" s="451"/>
      <c r="Q7" s="451"/>
      <c r="R7" s="245"/>
      <c r="S7" s="455" t="s">
        <v>61</v>
      </c>
      <c r="T7" s="451"/>
      <c r="U7" s="451"/>
      <c r="V7" s="451"/>
      <c r="W7" s="245"/>
      <c r="X7" s="455" t="s">
        <v>62</v>
      </c>
      <c r="Y7" s="451"/>
      <c r="Z7" s="451"/>
      <c r="AA7" s="451"/>
      <c r="AB7" s="245"/>
      <c r="AC7" s="455" t="s">
        <v>63</v>
      </c>
      <c r="AD7" s="451"/>
      <c r="AE7" s="451"/>
      <c r="AF7" s="451"/>
      <c r="AG7" s="245"/>
      <c r="AH7" s="455" t="s">
        <v>64</v>
      </c>
      <c r="AI7" s="451"/>
      <c r="AJ7" s="451"/>
      <c r="AK7" s="451"/>
      <c r="AL7" s="245"/>
      <c r="AM7" s="453" t="s">
        <v>58</v>
      </c>
      <c r="AN7" s="454"/>
      <c r="AO7" s="454"/>
      <c r="AP7" s="454"/>
      <c r="AQ7" s="261"/>
      <c r="AR7" s="453" t="s">
        <v>65</v>
      </c>
      <c r="AS7" s="454"/>
      <c r="AT7" s="454"/>
      <c r="AU7" s="454"/>
      <c r="AV7" s="261"/>
      <c r="AW7" s="453" t="s">
        <v>66</v>
      </c>
      <c r="AX7" s="454"/>
      <c r="AY7" s="454"/>
      <c r="AZ7" s="454"/>
      <c r="BA7" s="261"/>
      <c r="BB7" s="453" t="s">
        <v>67</v>
      </c>
      <c r="BC7" s="454"/>
      <c r="BD7" s="454"/>
      <c r="BE7" s="454"/>
      <c r="BF7" s="247"/>
    </row>
    <row r="8" spans="1:61" ht="28.4" customHeight="1" thickTop="1" thickBot="1" x14ac:dyDescent="0.3">
      <c r="A8" s="13"/>
      <c r="B8" s="18"/>
      <c r="C8" s="461"/>
      <c r="D8" s="464"/>
      <c r="E8" s="19"/>
      <c r="F8" s="20" t="s">
        <v>7</v>
      </c>
      <c r="G8" s="21" t="s">
        <v>8</v>
      </c>
      <c r="H8" s="22" t="s">
        <v>15</v>
      </c>
      <c r="I8" s="23" t="s">
        <v>7</v>
      </c>
      <c r="J8" s="24" t="s">
        <v>8</v>
      </c>
      <c r="K8" s="24" t="s">
        <v>15</v>
      </c>
      <c r="L8" s="24" t="s">
        <v>12</v>
      </c>
      <c r="M8" s="25" t="s">
        <v>14</v>
      </c>
      <c r="N8" s="240" t="s">
        <v>7</v>
      </c>
      <c r="O8" s="240" t="s">
        <v>8</v>
      </c>
      <c r="P8" s="240" t="s">
        <v>15</v>
      </c>
      <c r="Q8" s="240" t="s">
        <v>12</v>
      </c>
      <c r="R8" s="241" t="s">
        <v>14</v>
      </c>
      <c r="S8" s="242" t="s">
        <v>7</v>
      </c>
      <c r="T8" s="240" t="s">
        <v>8</v>
      </c>
      <c r="U8" s="240" t="s">
        <v>16</v>
      </c>
      <c r="V8" s="240" t="s">
        <v>12</v>
      </c>
      <c r="W8" s="241" t="s">
        <v>14</v>
      </c>
      <c r="X8" s="240" t="s">
        <v>7</v>
      </c>
      <c r="Y8" s="240" t="s">
        <v>8</v>
      </c>
      <c r="Z8" s="240" t="s">
        <v>15</v>
      </c>
      <c r="AA8" s="243" t="s">
        <v>12</v>
      </c>
      <c r="AB8" s="241" t="s">
        <v>14</v>
      </c>
      <c r="AC8" s="240" t="s">
        <v>7</v>
      </c>
      <c r="AD8" s="240" t="s">
        <v>8</v>
      </c>
      <c r="AE8" s="240" t="s">
        <v>15</v>
      </c>
      <c r="AF8" s="243" t="s">
        <v>12</v>
      </c>
      <c r="AG8" s="241" t="s">
        <v>14</v>
      </c>
      <c r="AH8" s="240" t="s">
        <v>7</v>
      </c>
      <c r="AI8" s="240" t="s">
        <v>8</v>
      </c>
      <c r="AJ8" s="240" t="s">
        <v>15</v>
      </c>
      <c r="AK8" s="240" t="s">
        <v>12</v>
      </c>
      <c r="AL8" s="248" t="s">
        <v>14</v>
      </c>
      <c r="AM8" s="243" t="s">
        <v>7</v>
      </c>
      <c r="AN8" s="240" t="s">
        <v>8</v>
      </c>
      <c r="AO8" s="240" t="s">
        <v>15</v>
      </c>
      <c r="AP8" s="240" t="s">
        <v>12</v>
      </c>
      <c r="AQ8" s="248" t="s">
        <v>14</v>
      </c>
      <c r="AR8" s="243" t="s">
        <v>7</v>
      </c>
      <c r="AS8" s="240" t="s">
        <v>8</v>
      </c>
      <c r="AT8" s="240" t="s">
        <v>15</v>
      </c>
      <c r="AU8" s="240" t="s">
        <v>12</v>
      </c>
      <c r="AV8" s="248" t="s">
        <v>14</v>
      </c>
      <c r="AW8" s="243" t="s">
        <v>7</v>
      </c>
      <c r="AX8" s="240" t="s">
        <v>8</v>
      </c>
      <c r="AY8" s="240" t="s">
        <v>15</v>
      </c>
      <c r="AZ8" s="240" t="s">
        <v>12</v>
      </c>
      <c r="BA8" s="248" t="s">
        <v>14</v>
      </c>
      <c r="BB8" s="243" t="s">
        <v>7</v>
      </c>
      <c r="BC8" s="240" t="s">
        <v>8</v>
      </c>
      <c r="BD8" s="240" t="s">
        <v>15</v>
      </c>
      <c r="BE8" s="240" t="s">
        <v>12</v>
      </c>
      <c r="BF8" s="244" t="s">
        <v>14</v>
      </c>
    </row>
    <row r="9" spans="1:61" ht="29.15" customHeight="1" x14ac:dyDescent="0.25">
      <c r="A9" s="81" t="s">
        <v>9</v>
      </c>
      <c r="B9" s="26" t="s">
        <v>17</v>
      </c>
      <c r="C9" s="277">
        <f t="shared" ref="C9:H9" si="0">SUM(C10:C12)</f>
        <v>14</v>
      </c>
      <c r="D9" s="27">
        <f t="shared" si="0"/>
        <v>1</v>
      </c>
      <c r="E9" s="28">
        <f t="shared" si="0"/>
        <v>240</v>
      </c>
      <c r="F9" s="29">
        <f t="shared" si="0"/>
        <v>0</v>
      </c>
      <c r="G9" s="28">
        <f t="shared" si="0"/>
        <v>0</v>
      </c>
      <c r="H9" s="30">
        <f t="shared" si="0"/>
        <v>240</v>
      </c>
      <c r="I9" s="31"/>
      <c r="J9" s="32"/>
      <c r="K9" s="32"/>
      <c r="L9" s="33"/>
      <c r="M9" s="34"/>
      <c r="N9" s="31"/>
      <c r="O9" s="32"/>
      <c r="P9" s="32"/>
      <c r="Q9" s="33"/>
      <c r="R9" s="35"/>
      <c r="S9" s="36"/>
      <c r="T9" s="37"/>
      <c r="U9" s="32"/>
      <c r="V9" s="33"/>
      <c r="W9" s="35"/>
      <c r="X9" s="31"/>
      <c r="Y9" s="32"/>
      <c r="Z9" s="32"/>
      <c r="AA9" s="38"/>
      <c r="AB9" s="39"/>
      <c r="AC9" s="40"/>
      <c r="AD9" s="32"/>
      <c r="AE9" s="32"/>
      <c r="AF9" s="38"/>
      <c r="AG9" s="39"/>
      <c r="AH9" s="40"/>
      <c r="AI9" s="32"/>
      <c r="AJ9" s="32"/>
      <c r="AK9" s="33"/>
      <c r="AL9" s="249"/>
      <c r="AM9" s="36"/>
      <c r="AN9" s="32"/>
      <c r="AO9" s="32"/>
      <c r="AP9" s="33"/>
      <c r="AQ9" s="249"/>
      <c r="AR9" s="36"/>
      <c r="AS9" s="32"/>
      <c r="AT9" s="32"/>
      <c r="AU9" s="33"/>
      <c r="AV9" s="249"/>
      <c r="AW9" s="36"/>
      <c r="AX9" s="32"/>
      <c r="AY9" s="32"/>
      <c r="AZ9" s="33"/>
      <c r="BA9" s="249"/>
      <c r="BB9" s="36"/>
      <c r="BC9" s="32"/>
      <c r="BD9" s="32"/>
      <c r="BE9" s="33"/>
      <c r="BF9" s="41"/>
    </row>
    <row r="10" spans="1:61" ht="16" customHeight="1" x14ac:dyDescent="0.3">
      <c r="A10" s="272">
        <v>1</v>
      </c>
      <c r="B10" s="312" t="s">
        <v>40</v>
      </c>
      <c r="C10" s="43">
        <f>SUM(M10,R10,W10,AB10,AG10,AL10,AQ10,AV10,BA10,BF10)</f>
        <v>12</v>
      </c>
      <c r="D10" s="44">
        <v>1</v>
      </c>
      <c r="E10" s="45">
        <f>F10+G10+H10</f>
        <v>150</v>
      </c>
      <c r="F10" s="44">
        <f>I10*15+N10*15+S10*15+X10*15+AC10*15+AH10*15+AM10*15+AR10*15+AW10*15+BB10*15</f>
        <v>0</v>
      </c>
      <c r="G10" s="46">
        <f>J10*15+O10*15+T10*15+Y10*15+AD10*15+AI10*15+AN10*15+AS10*15+AX10*15+BC10*15</f>
        <v>0</v>
      </c>
      <c r="H10" s="45">
        <f>K10*15+P10*15+U10*15+Z10*15+AE10*15+AJ10*15+AO10*15+AT10*15+AY10*15+BD10*15</f>
        <v>150</v>
      </c>
      <c r="I10" s="345"/>
      <c r="J10" s="346"/>
      <c r="K10" s="346"/>
      <c r="L10" s="347"/>
      <c r="M10" s="348"/>
      <c r="N10" s="346"/>
      <c r="O10" s="346"/>
      <c r="P10" s="346">
        <v>2</v>
      </c>
      <c r="Q10" s="349"/>
      <c r="R10" s="348">
        <v>2</v>
      </c>
      <c r="S10" s="386"/>
      <c r="T10" s="387"/>
      <c r="U10" s="387">
        <v>2</v>
      </c>
      <c r="V10" s="388"/>
      <c r="W10" s="389">
        <v>2</v>
      </c>
      <c r="X10" s="387"/>
      <c r="Y10" s="387"/>
      <c r="Z10" s="387">
        <v>2</v>
      </c>
      <c r="AA10" s="388"/>
      <c r="AB10" s="389">
        <v>2</v>
      </c>
      <c r="AC10" s="47"/>
      <c r="AD10" s="48"/>
      <c r="AE10" s="48">
        <v>2</v>
      </c>
      <c r="AF10" s="49"/>
      <c r="AG10" s="50">
        <v>2</v>
      </c>
      <c r="AH10" s="278"/>
      <c r="AI10" s="278"/>
      <c r="AJ10" s="278">
        <v>2</v>
      </c>
      <c r="AK10" s="67" t="s">
        <v>12</v>
      </c>
      <c r="AL10" s="50">
        <v>4</v>
      </c>
      <c r="AM10" s="44"/>
      <c r="AN10" s="53"/>
      <c r="AO10" s="53"/>
      <c r="AP10" s="51"/>
      <c r="AQ10" s="52"/>
      <c r="AR10" s="44"/>
      <c r="AS10" s="53"/>
      <c r="AT10" s="53"/>
      <c r="AU10" s="51"/>
      <c r="AV10" s="52"/>
      <c r="AW10" s="44"/>
      <c r="AX10" s="53"/>
      <c r="AY10" s="53"/>
      <c r="AZ10" s="51"/>
      <c r="BA10" s="52"/>
      <c r="BB10" s="44"/>
      <c r="BC10" s="53"/>
      <c r="BD10" s="53"/>
      <c r="BE10" s="51"/>
      <c r="BF10" s="54"/>
      <c r="BH10" s="288"/>
      <c r="BI10" s="288"/>
    </row>
    <row r="11" spans="1:61" ht="15.65" customHeight="1" x14ac:dyDescent="0.3">
      <c r="A11" s="272">
        <v>2</v>
      </c>
      <c r="B11" s="313" t="s">
        <v>11</v>
      </c>
      <c r="C11" s="43">
        <f t="shared" ref="C11:C12" si="1">SUM(M11,R11,W11,AB11,AG11,AL11,AQ11,AV11,BA11,BF11)</f>
        <v>0</v>
      </c>
      <c r="D11" s="44"/>
      <c r="E11" s="45">
        <f t="shared" ref="E11:E12" si="2">F11+G11+H11</f>
        <v>60</v>
      </c>
      <c r="F11" s="44">
        <f t="shared" ref="F11:F12" si="3">I11*15+N11*15+S11*15+X11*15+AC11*15+AH11*15+AM11*15+AR11*15+AW11*15+BB11*15</f>
        <v>0</v>
      </c>
      <c r="G11" s="46">
        <f t="shared" ref="G11:G12" si="4">J11*15+O11*15+T11*15+Y11*15+AD11*15+AI11*15+AN11*15+AS11*15+AX11*15+BC11*15</f>
        <v>0</v>
      </c>
      <c r="H11" s="45">
        <f t="shared" ref="H11:H12" si="5">K11*15+P11*15+U11*15+Z11*15+AE11*15+AJ11*15+AO11*15+AT11*15+AY11*15+BD11*15</f>
        <v>60</v>
      </c>
      <c r="I11" s="345"/>
      <c r="J11" s="346"/>
      <c r="K11" s="346">
        <v>2</v>
      </c>
      <c r="L11" s="347"/>
      <c r="M11" s="348"/>
      <c r="N11" s="346"/>
      <c r="O11" s="346"/>
      <c r="P11" s="346">
        <v>2</v>
      </c>
      <c r="Q11" s="349"/>
      <c r="R11" s="348"/>
      <c r="S11" s="386"/>
      <c r="T11" s="387"/>
      <c r="U11" s="387"/>
      <c r="V11" s="388"/>
      <c r="W11" s="389"/>
      <c r="X11" s="387"/>
      <c r="Y11" s="387"/>
      <c r="Z11" s="387"/>
      <c r="AA11" s="388"/>
      <c r="AB11" s="389"/>
      <c r="AC11" s="47"/>
      <c r="AD11" s="48"/>
      <c r="AE11" s="48"/>
      <c r="AF11" s="49"/>
      <c r="AG11" s="50"/>
      <c r="AH11" s="278"/>
      <c r="AI11" s="278"/>
      <c r="AJ11" s="278"/>
      <c r="AK11" s="67"/>
      <c r="AL11" s="50"/>
      <c r="AM11" s="44"/>
      <c r="AN11" s="53"/>
      <c r="AO11" s="53"/>
      <c r="AP11" s="51"/>
      <c r="AQ11" s="52"/>
      <c r="AR11" s="44"/>
      <c r="AS11" s="53"/>
      <c r="AT11" s="53"/>
      <c r="AU11" s="51"/>
      <c r="AV11" s="52"/>
      <c r="AW11" s="44"/>
      <c r="AX11" s="53"/>
      <c r="AY11" s="53"/>
      <c r="AZ11" s="51"/>
      <c r="BA11" s="52"/>
      <c r="BB11" s="44"/>
      <c r="BC11" s="53"/>
      <c r="BD11" s="53"/>
      <c r="BE11" s="51"/>
      <c r="BF11" s="54"/>
      <c r="BH11" s="288"/>
      <c r="BI11" s="288"/>
    </row>
    <row r="12" spans="1:61" ht="15" customHeight="1" x14ac:dyDescent="0.3">
      <c r="A12" s="272">
        <v>3</v>
      </c>
      <c r="B12" s="312" t="s">
        <v>96</v>
      </c>
      <c r="C12" s="43">
        <f t="shared" si="1"/>
        <v>2</v>
      </c>
      <c r="D12" s="44"/>
      <c r="E12" s="45">
        <f t="shared" si="2"/>
        <v>30</v>
      </c>
      <c r="F12" s="44">
        <f t="shared" si="3"/>
        <v>0</v>
      </c>
      <c r="G12" s="46">
        <f t="shared" si="4"/>
        <v>0</v>
      </c>
      <c r="H12" s="45">
        <f t="shared" si="5"/>
        <v>30</v>
      </c>
      <c r="I12" s="345"/>
      <c r="J12" s="346"/>
      <c r="K12" s="346"/>
      <c r="L12" s="347"/>
      <c r="M12" s="348"/>
      <c r="N12" s="346"/>
      <c r="O12" s="346"/>
      <c r="P12" s="346"/>
      <c r="Q12" s="349"/>
      <c r="R12" s="348"/>
      <c r="S12" s="386"/>
      <c r="T12" s="387"/>
      <c r="U12" s="387">
        <v>2</v>
      </c>
      <c r="V12" s="388"/>
      <c r="W12" s="389">
        <v>2</v>
      </c>
      <c r="X12" s="387"/>
      <c r="Y12" s="387"/>
      <c r="Z12" s="387"/>
      <c r="AA12" s="388"/>
      <c r="AB12" s="389"/>
      <c r="AC12" s="47"/>
      <c r="AD12" s="48"/>
      <c r="AE12" s="48"/>
      <c r="AF12" s="49"/>
      <c r="AG12" s="50"/>
      <c r="AH12" s="278"/>
      <c r="AI12" s="278"/>
      <c r="AJ12" s="278"/>
      <c r="AK12" s="67"/>
      <c r="AL12" s="50"/>
      <c r="AM12" s="44"/>
      <c r="AN12" s="53"/>
      <c r="AO12" s="53"/>
      <c r="AP12" s="51"/>
      <c r="AQ12" s="52"/>
      <c r="AR12" s="44"/>
      <c r="AS12" s="53"/>
      <c r="AT12" s="53"/>
      <c r="AU12" s="51"/>
      <c r="AV12" s="52"/>
      <c r="AW12" s="44"/>
      <c r="AX12" s="53"/>
      <c r="AY12" s="53"/>
      <c r="AZ12" s="51"/>
      <c r="BA12" s="52"/>
      <c r="BB12" s="44"/>
      <c r="BC12" s="53"/>
      <c r="BD12" s="53"/>
      <c r="BE12" s="51"/>
      <c r="BF12" s="54"/>
      <c r="BH12" s="288"/>
      <c r="BI12" s="288"/>
    </row>
    <row r="13" spans="1:61" ht="15.65" customHeight="1" x14ac:dyDescent="0.25">
      <c r="A13" s="291" t="s">
        <v>10</v>
      </c>
      <c r="B13" s="68" t="s">
        <v>30</v>
      </c>
      <c r="C13" s="69">
        <f t="shared" ref="C13:H13" si="6">SUM(C14:C20)</f>
        <v>23</v>
      </c>
      <c r="D13" s="70">
        <f t="shared" si="6"/>
        <v>1</v>
      </c>
      <c r="E13" s="6">
        <f t="shared" si="6"/>
        <v>285</v>
      </c>
      <c r="F13" s="71">
        <f t="shared" si="6"/>
        <v>150</v>
      </c>
      <c r="G13" s="6">
        <f t="shared" si="6"/>
        <v>120</v>
      </c>
      <c r="H13" s="6">
        <f t="shared" si="6"/>
        <v>15</v>
      </c>
      <c r="I13" s="408"/>
      <c r="J13" s="409"/>
      <c r="K13" s="409"/>
      <c r="L13" s="410"/>
      <c r="M13" s="411"/>
      <c r="N13" s="412"/>
      <c r="O13" s="413"/>
      <c r="P13" s="409"/>
      <c r="Q13" s="414"/>
      <c r="R13" s="415"/>
      <c r="S13" s="416"/>
      <c r="T13" s="417"/>
      <c r="U13" s="413"/>
      <c r="V13" s="417"/>
      <c r="W13" s="6"/>
      <c r="X13" s="417"/>
      <c r="Y13" s="413"/>
      <c r="Z13" s="413"/>
      <c r="AA13" s="417"/>
      <c r="AB13" s="415"/>
      <c r="AC13" s="73"/>
      <c r="AD13" s="74"/>
      <c r="AE13" s="74"/>
      <c r="AF13" s="74"/>
      <c r="AG13" s="6"/>
      <c r="AH13" s="72"/>
      <c r="AI13" s="75"/>
      <c r="AJ13" s="75"/>
      <c r="AK13" s="75"/>
      <c r="AL13" s="6"/>
      <c r="AM13" s="72"/>
      <c r="AN13" s="75"/>
      <c r="AO13" s="75"/>
      <c r="AP13" s="75"/>
      <c r="AQ13" s="6"/>
      <c r="AR13" s="72"/>
      <c r="AS13" s="75"/>
      <c r="AT13" s="75"/>
      <c r="AU13" s="75"/>
      <c r="AV13" s="6"/>
      <c r="AW13" s="72"/>
      <c r="AX13" s="75"/>
      <c r="AY13" s="75"/>
      <c r="AZ13" s="75"/>
      <c r="BA13" s="6"/>
      <c r="BB13" s="72"/>
      <c r="BC13" s="75"/>
      <c r="BD13" s="75"/>
      <c r="BE13" s="75"/>
      <c r="BF13" s="76"/>
    </row>
    <row r="14" spans="1:61" ht="16" customHeight="1" x14ac:dyDescent="0.3">
      <c r="A14" s="271">
        <v>4</v>
      </c>
      <c r="B14" s="314" t="s">
        <v>71</v>
      </c>
      <c r="C14" s="43">
        <f>SUM(M14,R14,W14,AB14,AG14,AL14,AQ14,AV14,BA14,BF14)</f>
        <v>3</v>
      </c>
      <c r="D14" s="77"/>
      <c r="E14" s="45">
        <f t="shared" ref="E14:E20" si="7">F14+G14+H14</f>
        <v>45</v>
      </c>
      <c r="F14" s="44">
        <f t="shared" ref="F14:H15" si="8">I14*15+N14*15+S14*15+X14*15+AC14*15+AH14*15+AM14*15+AR14*15+AW14*15+BB14*15</f>
        <v>15</v>
      </c>
      <c r="G14" s="46">
        <f t="shared" si="8"/>
        <v>30</v>
      </c>
      <c r="H14" s="45">
        <f t="shared" si="8"/>
        <v>0</v>
      </c>
      <c r="I14" s="345"/>
      <c r="J14" s="346"/>
      <c r="K14" s="346"/>
      <c r="L14" s="353"/>
      <c r="M14" s="354"/>
      <c r="N14" s="355">
        <v>1</v>
      </c>
      <c r="O14" s="356">
        <v>2</v>
      </c>
      <c r="P14" s="352"/>
      <c r="Q14" s="357"/>
      <c r="R14" s="358">
        <v>3</v>
      </c>
      <c r="S14" s="386"/>
      <c r="T14" s="387"/>
      <c r="U14" s="387"/>
      <c r="V14" s="388"/>
      <c r="W14" s="393"/>
      <c r="X14" s="387"/>
      <c r="Y14" s="387"/>
      <c r="Z14" s="387"/>
      <c r="AA14" s="388"/>
      <c r="AB14" s="392"/>
      <c r="AC14" s="47"/>
      <c r="AD14" s="48"/>
      <c r="AE14" s="48"/>
      <c r="AF14" s="49"/>
      <c r="AG14" s="52"/>
      <c r="AH14" s="53"/>
      <c r="AI14" s="53"/>
      <c r="AJ14" s="53"/>
      <c r="AK14" s="51"/>
      <c r="AL14" s="52"/>
      <c r="AM14" s="44"/>
      <c r="AN14" s="53"/>
      <c r="AO14" s="53"/>
      <c r="AP14" s="51"/>
      <c r="AQ14" s="52"/>
      <c r="AR14" s="44"/>
      <c r="AS14" s="53"/>
      <c r="AT14" s="53"/>
      <c r="AU14" s="51"/>
      <c r="AV14" s="52"/>
      <c r="AW14" s="44"/>
      <c r="AX14" s="53"/>
      <c r="AY14" s="53"/>
      <c r="AZ14" s="51"/>
      <c r="BA14" s="52"/>
      <c r="BB14" s="44"/>
      <c r="BC14" s="53"/>
      <c r="BD14" s="53"/>
      <c r="BE14" s="51"/>
      <c r="BF14" s="54"/>
    </row>
    <row r="15" spans="1:61" ht="16" customHeight="1" x14ac:dyDescent="0.3">
      <c r="A15" s="271">
        <v>5</v>
      </c>
      <c r="B15" s="314" t="s">
        <v>107</v>
      </c>
      <c r="C15" s="43">
        <f>SUM(M15,R15,W15,AB15,AG15,AL15,AQ15,AV15,BA15,BF15)</f>
        <v>2</v>
      </c>
      <c r="D15" s="285"/>
      <c r="E15" s="45">
        <f t="shared" si="7"/>
        <v>30</v>
      </c>
      <c r="F15" s="44">
        <f t="shared" si="8"/>
        <v>30</v>
      </c>
      <c r="G15" s="46">
        <f t="shared" si="8"/>
        <v>0</v>
      </c>
      <c r="H15" s="45">
        <f t="shared" si="8"/>
        <v>0</v>
      </c>
      <c r="I15" s="359"/>
      <c r="J15" s="360"/>
      <c r="K15" s="360"/>
      <c r="L15" s="361"/>
      <c r="M15" s="362"/>
      <c r="N15" s="363"/>
      <c r="O15" s="364"/>
      <c r="P15" s="365"/>
      <c r="Q15" s="366"/>
      <c r="R15" s="367"/>
      <c r="S15" s="386"/>
      <c r="T15" s="387"/>
      <c r="U15" s="387"/>
      <c r="V15" s="388"/>
      <c r="W15" s="389"/>
      <c r="X15" s="387"/>
      <c r="Y15" s="387"/>
      <c r="Z15" s="387"/>
      <c r="AA15" s="388"/>
      <c r="AB15" s="392"/>
      <c r="AC15" s="47">
        <v>2</v>
      </c>
      <c r="AD15" s="48"/>
      <c r="AE15" s="48"/>
      <c r="AF15" s="49"/>
      <c r="AG15" s="52">
        <v>2</v>
      </c>
      <c r="AH15" s="53"/>
      <c r="AI15" s="53"/>
      <c r="AJ15" s="53"/>
      <c r="AK15" s="51"/>
      <c r="AL15" s="52"/>
      <c r="AM15" s="44"/>
      <c r="AN15" s="53"/>
      <c r="AO15" s="53"/>
      <c r="AP15" s="51"/>
      <c r="AQ15" s="52"/>
      <c r="AR15" s="44"/>
      <c r="AS15" s="53"/>
      <c r="AT15" s="53"/>
      <c r="AU15" s="51"/>
      <c r="AV15" s="52"/>
      <c r="AW15" s="44"/>
      <c r="AX15" s="53"/>
      <c r="AY15" s="53"/>
      <c r="AZ15" s="51"/>
      <c r="BA15" s="52"/>
      <c r="BB15" s="44"/>
      <c r="BC15" s="53"/>
      <c r="BD15" s="53"/>
      <c r="BE15" s="51"/>
      <c r="BF15" s="54"/>
    </row>
    <row r="16" spans="1:61" ht="16.5" customHeight="1" x14ac:dyDescent="0.3">
      <c r="A16" s="272">
        <v>6</v>
      </c>
      <c r="B16" s="314" t="s">
        <v>56</v>
      </c>
      <c r="C16" s="43">
        <f t="shared" ref="C16:C20" si="9">SUM(M16,R16,W16,AB16,AG16,AL16,AQ16,AV16,BA16,BF16)</f>
        <v>5</v>
      </c>
      <c r="D16" s="77">
        <v>1</v>
      </c>
      <c r="E16" s="45">
        <f t="shared" si="7"/>
        <v>60</v>
      </c>
      <c r="F16" s="44">
        <f t="shared" ref="F16:F20" si="10">I16*15+N16*15+S16*15+X16*15+AC16*15+AH16*15+AM16*15+AR16*15+AW16*15+BB16*15</f>
        <v>30</v>
      </c>
      <c r="G16" s="46">
        <f t="shared" ref="G16:G20" si="11">J16*15+O16*15+T16*15+Y16*15+AD16*15+AI16*15+AN16*15+AS16*15+AX16*15+BC16*15</f>
        <v>30</v>
      </c>
      <c r="H16" s="45">
        <f t="shared" ref="H16:H20" si="12">K16*15+P16*15+U16*15+Z16*15+AE16*15+AJ16*15+AO16*15+AT16*15+AY16*15+BD16*15</f>
        <v>0</v>
      </c>
      <c r="I16" s="345">
        <v>2</v>
      </c>
      <c r="J16" s="346">
        <v>2</v>
      </c>
      <c r="K16" s="346"/>
      <c r="L16" s="353"/>
      <c r="M16" s="354">
        <v>5</v>
      </c>
      <c r="N16" s="355"/>
      <c r="O16" s="356"/>
      <c r="P16" s="352"/>
      <c r="Q16" s="357"/>
      <c r="R16" s="358"/>
      <c r="S16" s="386"/>
      <c r="T16" s="387"/>
      <c r="U16" s="387"/>
      <c r="V16" s="388"/>
      <c r="W16" s="393"/>
      <c r="X16" s="387"/>
      <c r="Y16" s="387"/>
      <c r="Z16" s="387"/>
      <c r="AA16" s="388"/>
      <c r="AB16" s="392"/>
      <c r="AC16" s="47"/>
      <c r="AD16" s="48"/>
      <c r="AE16" s="48"/>
      <c r="AF16" s="49"/>
      <c r="AG16" s="52"/>
      <c r="AH16" s="53"/>
      <c r="AI16" s="53"/>
      <c r="AJ16" s="53"/>
      <c r="AK16" s="51"/>
      <c r="AL16" s="52"/>
      <c r="AM16" s="44"/>
      <c r="AN16" s="53"/>
      <c r="AO16" s="53"/>
      <c r="AP16" s="51"/>
      <c r="AQ16" s="52"/>
      <c r="AR16" s="44"/>
      <c r="AS16" s="53"/>
      <c r="AT16" s="53"/>
      <c r="AU16" s="51"/>
      <c r="AV16" s="52"/>
      <c r="AW16" s="44"/>
      <c r="AX16" s="53"/>
      <c r="AY16" s="53"/>
      <c r="AZ16" s="51"/>
      <c r="BA16" s="52"/>
      <c r="BB16" s="44"/>
      <c r="BC16" s="53"/>
      <c r="BD16" s="53"/>
      <c r="BE16" s="51"/>
      <c r="BF16" s="54"/>
    </row>
    <row r="17" spans="1:59" ht="31" customHeight="1" x14ac:dyDescent="0.25">
      <c r="A17" s="271">
        <v>7</v>
      </c>
      <c r="B17" s="325" t="s">
        <v>43</v>
      </c>
      <c r="C17" s="43">
        <f t="shared" si="9"/>
        <v>2</v>
      </c>
      <c r="D17" s="77"/>
      <c r="E17" s="45">
        <f t="shared" si="7"/>
        <v>15</v>
      </c>
      <c r="F17" s="44">
        <f t="shared" si="10"/>
        <v>15</v>
      </c>
      <c r="G17" s="46">
        <f t="shared" si="11"/>
        <v>0</v>
      </c>
      <c r="H17" s="45">
        <f t="shared" si="12"/>
        <v>0</v>
      </c>
      <c r="I17" s="359"/>
      <c r="J17" s="360"/>
      <c r="K17" s="360"/>
      <c r="L17" s="361"/>
      <c r="M17" s="362"/>
      <c r="N17" s="355"/>
      <c r="O17" s="356"/>
      <c r="P17" s="352"/>
      <c r="Q17" s="357"/>
      <c r="R17" s="358"/>
      <c r="S17" s="386">
        <v>1</v>
      </c>
      <c r="T17" s="387"/>
      <c r="U17" s="387"/>
      <c r="V17" s="388"/>
      <c r="W17" s="393">
        <v>2</v>
      </c>
      <c r="X17" s="387"/>
      <c r="Y17" s="387"/>
      <c r="Z17" s="387"/>
      <c r="AA17" s="388"/>
      <c r="AB17" s="392"/>
      <c r="AC17" s="47"/>
      <c r="AD17" s="48"/>
      <c r="AE17" s="48"/>
      <c r="AF17" s="49"/>
      <c r="AG17" s="52"/>
      <c r="AH17" s="53"/>
      <c r="AI17" s="53"/>
      <c r="AJ17" s="53"/>
      <c r="AK17" s="51"/>
      <c r="AL17" s="52"/>
      <c r="AM17" s="44"/>
      <c r="AN17" s="53"/>
      <c r="AO17" s="53"/>
      <c r="AP17" s="51"/>
      <c r="AQ17" s="52"/>
      <c r="AR17" s="44"/>
      <c r="AS17" s="53"/>
      <c r="AT17" s="53"/>
      <c r="AU17" s="51"/>
      <c r="AV17" s="52"/>
      <c r="AW17" s="44"/>
      <c r="AX17" s="53"/>
      <c r="AY17" s="53"/>
      <c r="AZ17" s="51"/>
      <c r="BA17" s="52"/>
      <c r="BB17" s="44"/>
      <c r="BC17" s="53"/>
      <c r="BD17" s="53"/>
      <c r="BE17" s="51"/>
      <c r="BF17" s="54"/>
    </row>
    <row r="18" spans="1:59" ht="19.5" customHeight="1" x14ac:dyDescent="0.3">
      <c r="A18" s="271">
        <v>8</v>
      </c>
      <c r="B18" s="315" t="s">
        <v>69</v>
      </c>
      <c r="C18" s="43">
        <f t="shared" si="9"/>
        <v>5</v>
      </c>
      <c r="D18" s="77"/>
      <c r="E18" s="45">
        <f t="shared" si="7"/>
        <v>60</v>
      </c>
      <c r="F18" s="44">
        <f t="shared" si="10"/>
        <v>30</v>
      </c>
      <c r="G18" s="46">
        <f t="shared" si="11"/>
        <v>30</v>
      </c>
      <c r="H18" s="45">
        <f t="shared" si="12"/>
        <v>0</v>
      </c>
      <c r="I18" s="345"/>
      <c r="J18" s="346"/>
      <c r="K18" s="346"/>
      <c r="L18" s="353"/>
      <c r="M18" s="354"/>
      <c r="N18" s="355"/>
      <c r="O18" s="352"/>
      <c r="P18" s="345"/>
      <c r="Q18" s="357"/>
      <c r="R18" s="358"/>
      <c r="S18" s="436">
        <v>2</v>
      </c>
      <c r="T18" s="437">
        <v>2</v>
      </c>
      <c r="U18" s="437"/>
      <c r="V18" s="438"/>
      <c r="W18" s="389">
        <v>5</v>
      </c>
      <c r="X18" s="387"/>
      <c r="Y18" s="387"/>
      <c r="Z18" s="387"/>
      <c r="AA18" s="388"/>
      <c r="AB18" s="392"/>
      <c r="AC18" s="47"/>
      <c r="AD18" s="48"/>
      <c r="AE18" s="48"/>
      <c r="AF18" s="49"/>
      <c r="AG18" s="52"/>
      <c r="AH18" s="53"/>
      <c r="AI18" s="53"/>
      <c r="AJ18" s="53"/>
      <c r="AK18" s="51"/>
      <c r="AL18" s="52"/>
      <c r="AM18" s="44"/>
      <c r="AN18" s="53"/>
      <c r="AO18" s="53"/>
      <c r="AP18" s="51"/>
      <c r="AQ18" s="52"/>
      <c r="AR18" s="44"/>
      <c r="AS18" s="53"/>
      <c r="AT18" s="53"/>
      <c r="AU18" s="51"/>
      <c r="AV18" s="52"/>
      <c r="AW18" s="44"/>
      <c r="AX18" s="53"/>
      <c r="AY18" s="53"/>
      <c r="AZ18" s="51"/>
      <c r="BA18" s="52"/>
      <c r="BB18" s="44"/>
      <c r="BC18" s="53"/>
      <c r="BD18" s="53"/>
      <c r="BE18" s="51"/>
      <c r="BF18" s="54"/>
    </row>
    <row r="19" spans="1:59" ht="26.15" customHeight="1" x14ac:dyDescent="0.3">
      <c r="A19" s="271">
        <v>9</v>
      </c>
      <c r="B19" s="315" t="s">
        <v>41</v>
      </c>
      <c r="C19" s="43">
        <f t="shared" si="9"/>
        <v>5</v>
      </c>
      <c r="D19" s="77"/>
      <c r="E19" s="45">
        <f t="shared" si="7"/>
        <v>60</v>
      </c>
      <c r="F19" s="44">
        <f t="shared" si="10"/>
        <v>30</v>
      </c>
      <c r="G19" s="46">
        <f t="shared" si="11"/>
        <v>30</v>
      </c>
      <c r="H19" s="45">
        <f t="shared" si="12"/>
        <v>0</v>
      </c>
      <c r="I19" s="359"/>
      <c r="J19" s="360"/>
      <c r="K19" s="360"/>
      <c r="L19" s="368"/>
      <c r="M19" s="369"/>
      <c r="N19" s="346"/>
      <c r="O19" s="352"/>
      <c r="P19" s="345"/>
      <c r="Q19" s="357"/>
      <c r="R19" s="358"/>
      <c r="S19" s="386">
        <v>2</v>
      </c>
      <c r="T19" s="387">
        <v>2</v>
      </c>
      <c r="U19" s="387"/>
      <c r="V19" s="388"/>
      <c r="W19" s="393">
        <v>5</v>
      </c>
      <c r="X19" s="387"/>
      <c r="Y19" s="387"/>
      <c r="Z19" s="387"/>
      <c r="AA19" s="388"/>
      <c r="AB19" s="392"/>
      <c r="AC19" s="47"/>
      <c r="AD19" s="48"/>
      <c r="AE19" s="48"/>
      <c r="AF19" s="49"/>
      <c r="AG19" s="52"/>
      <c r="AH19" s="53"/>
      <c r="AI19" s="53"/>
      <c r="AJ19" s="53"/>
      <c r="AK19" s="51"/>
      <c r="AL19" s="52"/>
      <c r="AM19" s="44"/>
      <c r="AN19" s="53"/>
      <c r="AO19" s="53"/>
      <c r="AP19" s="51"/>
      <c r="AQ19" s="52"/>
      <c r="AR19" s="44"/>
      <c r="AS19" s="53"/>
      <c r="AT19" s="53"/>
      <c r="AU19" s="51"/>
      <c r="AV19" s="52"/>
      <c r="AW19" s="44"/>
      <c r="AX19" s="53"/>
      <c r="AY19" s="53"/>
      <c r="AZ19" s="51"/>
      <c r="BA19" s="52"/>
      <c r="BB19" s="44"/>
      <c r="BC19" s="53"/>
      <c r="BD19" s="53"/>
      <c r="BE19" s="51"/>
      <c r="BF19" s="54"/>
    </row>
    <row r="20" spans="1:59" ht="17.149999999999999" customHeight="1" x14ac:dyDescent="0.3">
      <c r="A20" s="271">
        <v>10</v>
      </c>
      <c r="B20" s="315" t="s">
        <v>93</v>
      </c>
      <c r="C20" s="43">
        <f t="shared" si="9"/>
        <v>1</v>
      </c>
      <c r="D20" s="77"/>
      <c r="E20" s="45">
        <f t="shared" si="7"/>
        <v>15</v>
      </c>
      <c r="F20" s="44">
        <f t="shared" si="10"/>
        <v>0</v>
      </c>
      <c r="G20" s="46">
        <f t="shared" si="11"/>
        <v>0</v>
      </c>
      <c r="H20" s="45">
        <f t="shared" si="12"/>
        <v>15</v>
      </c>
      <c r="I20" s="359"/>
      <c r="J20" s="360"/>
      <c r="K20" s="360"/>
      <c r="L20" s="368"/>
      <c r="M20" s="369"/>
      <c r="N20" s="346"/>
      <c r="O20" s="355"/>
      <c r="P20" s="346"/>
      <c r="Q20" s="357"/>
      <c r="R20" s="358"/>
      <c r="S20" s="386"/>
      <c r="T20" s="387"/>
      <c r="U20" s="387"/>
      <c r="V20" s="388"/>
      <c r="W20" s="393"/>
      <c r="X20" s="387"/>
      <c r="Y20" s="387"/>
      <c r="Z20" s="387">
        <v>1</v>
      </c>
      <c r="AA20" s="388"/>
      <c r="AB20" s="392">
        <v>1</v>
      </c>
      <c r="AC20" s="47"/>
      <c r="AD20" s="48"/>
      <c r="AE20" s="48"/>
      <c r="AF20" s="49"/>
      <c r="AG20" s="52"/>
      <c r="AH20" s="53"/>
      <c r="AI20" s="53"/>
      <c r="AJ20" s="53"/>
      <c r="AK20" s="51"/>
      <c r="AL20" s="52"/>
      <c r="AM20" s="44"/>
      <c r="AN20" s="53"/>
      <c r="AO20" s="53"/>
      <c r="AP20" s="51"/>
      <c r="AQ20" s="52"/>
      <c r="AR20" s="44"/>
      <c r="AS20" s="53"/>
      <c r="AT20" s="53"/>
      <c r="AU20" s="51"/>
      <c r="AV20" s="52"/>
      <c r="AW20" s="44"/>
      <c r="AX20" s="53"/>
      <c r="AY20" s="53"/>
      <c r="AZ20" s="51"/>
      <c r="BA20" s="52"/>
      <c r="BB20" s="44"/>
      <c r="BC20" s="53"/>
      <c r="BD20" s="53"/>
      <c r="BE20" s="51"/>
      <c r="BF20" s="54"/>
      <c r="BG20" s="288"/>
    </row>
    <row r="21" spans="1:59" ht="16" customHeight="1" x14ac:dyDescent="0.25">
      <c r="A21" s="290" t="s">
        <v>34</v>
      </c>
      <c r="B21" s="68" t="s">
        <v>18</v>
      </c>
      <c r="C21" s="69">
        <f t="shared" ref="C21:H21" si="13">SUM(C22:C51)</f>
        <v>171</v>
      </c>
      <c r="D21" s="70">
        <f t="shared" si="13"/>
        <v>12</v>
      </c>
      <c r="E21" s="6">
        <f t="shared" si="13"/>
        <v>1860</v>
      </c>
      <c r="F21" s="80">
        <f t="shared" si="13"/>
        <v>630</v>
      </c>
      <c r="G21" s="71">
        <f t="shared" si="13"/>
        <v>795</v>
      </c>
      <c r="H21" s="6">
        <f t="shared" si="13"/>
        <v>435</v>
      </c>
      <c r="I21" s="417"/>
      <c r="J21" s="418"/>
      <c r="K21" s="418"/>
      <c r="L21" s="418"/>
      <c r="M21" s="411"/>
      <c r="N21" s="414"/>
      <c r="O21" s="184"/>
      <c r="P21" s="184"/>
      <c r="Q21" s="414"/>
      <c r="R21" s="6"/>
      <c r="S21" s="417"/>
      <c r="T21" s="418"/>
      <c r="U21" s="418"/>
      <c r="V21" s="418"/>
      <c r="W21" s="6"/>
      <c r="X21" s="416"/>
      <c r="Y21" s="418"/>
      <c r="Z21" s="418"/>
      <c r="AA21" s="418"/>
      <c r="AB21" s="6"/>
      <c r="AC21" s="73"/>
      <c r="AD21" s="74"/>
      <c r="AE21" s="74"/>
      <c r="AF21" s="74"/>
      <c r="AG21" s="6"/>
      <c r="AH21" s="82"/>
      <c r="AI21" s="75"/>
      <c r="AJ21" s="75"/>
      <c r="AK21" s="75"/>
      <c r="AL21" s="6"/>
      <c r="AM21" s="183"/>
      <c r="AN21" s="75"/>
      <c r="AO21" s="75"/>
      <c r="AP21" s="75"/>
      <c r="AQ21" s="6"/>
      <c r="AR21" s="183"/>
      <c r="AS21" s="75"/>
      <c r="AT21" s="75"/>
      <c r="AU21" s="75"/>
      <c r="AV21" s="6"/>
      <c r="AW21" s="183"/>
      <c r="AX21" s="75"/>
      <c r="AY21" s="75"/>
      <c r="AZ21" s="75"/>
      <c r="BA21" s="6"/>
      <c r="BB21" s="183"/>
      <c r="BC21" s="75"/>
      <c r="BD21" s="75"/>
      <c r="BE21" s="75"/>
      <c r="BF21" s="76"/>
    </row>
    <row r="22" spans="1:59" ht="18" customHeight="1" x14ac:dyDescent="0.3">
      <c r="A22" s="271">
        <v>11</v>
      </c>
      <c r="B22" s="314" t="s">
        <v>55</v>
      </c>
      <c r="C22" s="43">
        <f>SUM(M22,R22,W22,AB22,AG22,AL22,AQ22,AV22,BA22,BF22)</f>
        <v>6</v>
      </c>
      <c r="D22" s="77">
        <v>1</v>
      </c>
      <c r="E22" s="45">
        <f t="shared" ref="E22:E29" si="14">F22+G22+H22</f>
        <v>60</v>
      </c>
      <c r="F22" s="44">
        <f>I22*15+N22*15+S22*15+X22*15+AC22*15+AH22*15+AM22*15+AR22*15+AW22*15+BB22*15</f>
        <v>30</v>
      </c>
      <c r="G22" s="46">
        <f>J22*15+O22*15+T22*15+Y22*15+AD22*15+AI22*15+AN22*15+AS22*15+AX22*15+BC22*15</f>
        <v>30</v>
      </c>
      <c r="H22" s="45">
        <f>K22*15+P22*15+U22*15+Z22*15+AE22*15+AJ22*15+AO22*15+AT22*15+AY22*15+BD22*15</f>
        <v>0</v>
      </c>
      <c r="I22" s="345">
        <v>2</v>
      </c>
      <c r="J22" s="346">
        <v>2</v>
      </c>
      <c r="K22" s="346"/>
      <c r="L22" s="347" t="s">
        <v>12</v>
      </c>
      <c r="M22" s="348">
        <v>6</v>
      </c>
      <c r="N22" s="346"/>
      <c r="O22" s="346"/>
      <c r="P22" s="346"/>
      <c r="Q22" s="347"/>
      <c r="R22" s="358"/>
      <c r="S22" s="386"/>
      <c r="T22" s="387"/>
      <c r="U22" s="387"/>
      <c r="V22" s="387"/>
      <c r="W22" s="394"/>
      <c r="X22" s="387"/>
      <c r="Y22" s="387"/>
      <c r="Z22" s="387"/>
      <c r="AA22" s="388"/>
      <c r="AB22" s="393"/>
      <c r="AC22" s="47"/>
      <c r="AD22" s="48"/>
      <c r="AE22" s="48"/>
      <c r="AF22" s="49"/>
      <c r="AG22" s="52"/>
      <c r="AH22" s="53"/>
      <c r="AI22" s="53"/>
      <c r="AJ22" s="53"/>
      <c r="AK22" s="51"/>
      <c r="AL22" s="52"/>
      <c r="AM22" s="44"/>
      <c r="AN22" s="53"/>
      <c r="AO22" s="53"/>
      <c r="AP22" s="51"/>
      <c r="AQ22" s="52"/>
      <c r="AR22" s="44"/>
      <c r="AS22" s="53"/>
      <c r="AT22" s="53"/>
      <c r="AU22" s="51"/>
      <c r="AV22" s="52"/>
      <c r="AW22" s="44"/>
      <c r="AX22" s="53"/>
      <c r="AY22" s="53"/>
      <c r="AZ22" s="51"/>
      <c r="BA22" s="52"/>
      <c r="BB22" s="44"/>
      <c r="BC22" s="53"/>
      <c r="BD22" s="53"/>
      <c r="BE22" s="51"/>
      <c r="BF22" s="54"/>
    </row>
    <row r="23" spans="1:59" ht="16" customHeight="1" x14ac:dyDescent="0.3">
      <c r="A23" s="272">
        <v>12</v>
      </c>
      <c r="B23" s="315" t="s">
        <v>72</v>
      </c>
      <c r="C23" s="43">
        <f t="shared" ref="C23:C51" si="15">SUM(M23,R23,W23,AB23,AG23,AL23,AQ23,AV23,BA23,BF23)</f>
        <v>5</v>
      </c>
      <c r="D23" s="77"/>
      <c r="E23" s="45">
        <f t="shared" si="14"/>
        <v>75</v>
      </c>
      <c r="F23" s="44">
        <f t="shared" ref="F23:F51" si="16">I23*15+N23*15+S23*15+X23*15+AC23*15+AH23*15+AM23*15+AR23*15+AW23*15+BB23*15</f>
        <v>30</v>
      </c>
      <c r="G23" s="46">
        <f>J23*15+O23*15+T23*15+Y23*15+AD23*15+AI23*15+AN23*15+AS23*15+AX23*15+BC23*15</f>
        <v>45</v>
      </c>
      <c r="H23" s="45">
        <f t="shared" ref="H23:H51" si="17">K23*15+P23*15+U23*15+Z23*15+AE23*15+AJ23*15+AO23*15+AT23*15+AY23*15+BD23*15</f>
        <v>0</v>
      </c>
      <c r="I23" s="345"/>
      <c r="J23" s="346"/>
      <c r="K23" s="346"/>
      <c r="L23" s="347"/>
      <c r="M23" s="348"/>
      <c r="N23" s="346">
        <v>2</v>
      </c>
      <c r="O23" s="346">
        <v>3</v>
      </c>
      <c r="P23" s="346"/>
      <c r="Q23" s="347"/>
      <c r="R23" s="350">
        <v>5</v>
      </c>
      <c r="S23" s="386"/>
      <c r="T23" s="387"/>
      <c r="U23" s="387"/>
      <c r="V23" s="387"/>
      <c r="W23" s="392"/>
      <c r="X23" s="387"/>
      <c r="Y23" s="387"/>
      <c r="Z23" s="387"/>
      <c r="AA23" s="388"/>
      <c r="AB23" s="393"/>
      <c r="AC23" s="47"/>
      <c r="AD23" s="48"/>
      <c r="AE23" s="48"/>
      <c r="AF23" s="49"/>
      <c r="AG23" s="52"/>
      <c r="AH23" s="53"/>
      <c r="AI23" s="53"/>
      <c r="AJ23" s="53"/>
      <c r="AK23" s="51"/>
      <c r="AL23" s="52"/>
      <c r="AM23" s="44"/>
      <c r="AN23" s="53"/>
      <c r="AO23" s="53"/>
      <c r="AP23" s="51"/>
      <c r="AQ23" s="52"/>
      <c r="AR23" s="44"/>
      <c r="AS23" s="53"/>
      <c r="AT23" s="53"/>
      <c r="AU23" s="51"/>
      <c r="AV23" s="52"/>
      <c r="AW23" s="44"/>
      <c r="AX23" s="53"/>
      <c r="AY23" s="53"/>
      <c r="AZ23" s="51"/>
      <c r="BA23" s="52"/>
      <c r="BB23" s="44"/>
      <c r="BC23" s="53"/>
      <c r="BD23" s="53"/>
      <c r="BE23" s="51"/>
      <c r="BF23" s="54"/>
    </row>
    <row r="24" spans="1:59" ht="16.5" customHeight="1" x14ac:dyDescent="0.3">
      <c r="A24" s="287">
        <v>13</v>
      </c>
      <c r="B24" s="315" t="s">
        <v>95</v>
      </c>
      <c r="C24" s="43">
        <f t="shared" si="15"/>
        <v>5</v>
      </c>
      <c r="D24" s="77">
        <v>1</v>
      </c>
      <c r="E24" s="45">
        <f t="shared" si="14"/>
        <v>60</v>
      </c>
      <c r="F24" s="44">
        <f t="shared" si="16"/>
        <v>30</v>
      </c>
      <c r="G24" s="282">
        <f t="shared" ref="G24:G51" si="18">J24*15+O24*15+T24*15+Y24*15+AD24*15+AI24*15+AN24*15+AS24*15+AX24*15+BC24*15</f>
        <v>30</v>
      </c>
      <c r="H24" s="45">
        <f t="shared" si="17"/>
        <v>0</v>
      </c>
      <c r="I24" s="345"/>
      <c r="J24" s="346"/>
      <c r="K24" s="346"/>
      <c r="L24" s="347"/>
      <c r="M24" s="348"/>
      <c r="N24" s="346">
        <v>2</v>
      </c>
      <c r="O24" s="346">
        <v>2</v>
      </c>
      <c r="P24" s="346"/>
      <c r="Q24" s="347" t="s">
        <v>12</v>
      </c>
      <c r="R24" s="350">
        <v>5</v>
      </c>
      <c r="S24" s="395"/>
      <c r="T24" s="396"/>
      <c r="U24" s="396"/>
      <c r="V24" s="396"/>
      <c r="W24" s="397"/>
      <c r="X24" s="387"/>
      <c r="Y24" s="387"/>
      <c r="Z24" s="387"/>
      <c r="AA24" s="388"/>
      <c r="AB24" s="393"/>
      <c r="AC24" s="83"/>
      <c r="AD24" s="84"/>
      <c r="AE24" s="48"/>
      <c r="AF24" s="49"/>
      <c r="AG24" s="52"/>
      <c r="AH24" s="53"/>
      <c r="AI24" s="48"/>
      <c r="AJ24" s="48"/>
      <c r="AK24" s="51"/>
      <c r="AL24" s="52"/>
      <c r="AM24" s="44"/>
      <c r="AN24" s="48"/>
      <c r="AO24" s="48"/>
      <c r="AP24" s="51"/>
      <c r="AQ24" s="52"/>
      <c r="AR24" s="44"/>
      <c r="AS24" s="48"/>
      <c r="AT24" s="48"/>
      <c r="AU24" s="51"/>
      <c r="AV24" s="52"/>
      <c r="AW24" s="44"/>
      <c r="AX24" s="48"/>
      <c r="AY24" s="48"/>
      <c r="AZ24" s="51"/>
      <c r="BA24" s="52"/>
      <c r="BB24" s="44"/>
      <c r="BC24" s="48"/>
      <c r="BD24" s="48"/>
      <c r="BE24" s="51"/>
      <c r="BF24" s="54"/>
    </row>
    <row r="25" spans="1:59" ht="17.149999999999999" customHeight="1" x14ac:dyDescent="0.3">
      <c r="A25" s="272">
        <v>14</v>
      </c>
      <c r="B25" s="314" t="s">
        <v>44</v>
      </c>
      <c r="C25" s="43">
        <f t="shared" si="15"/>
        <v>6</v>
      </c>
      <c r="D25" s="85">
        <v>1</v>
      </c>
      <c r="E25" s="45">
        <f t="shared" si="14"/>
        <v>60</v>
      </c>
      <c r="F25" s="44">
        <f t="shared" si="16"/>
        <v>30</v>
      </c>
      <c r="G25" s="46">
        <f t="shared" si="18"/>
        <v>30</v>
      </c>
      <c r="H25" s="45">
        <f t="shared" si="17"/>
        <v>0</v>
      </c>
      <c r="I25" s="351">
        <v>2</v>
      </c>
      <c r="J25" s="352">
        <v>2</v>
      </c>
      <c r="K25" s="352"/>
      <c r="L25" s="347" t="s">
        <v>12</v>
      </c>
      <c r="M25" s="348">
        <v>6</v>
      </c>
      <c r="N25" s="371"/>
      <c r="O25" s="352"/>
      <c r="P25" s="352"/>
      <c r="Q25" s="347"/>
      <c r="R25" s="350"/>
      <c r="S25" s="398"/>
      <c r="T25" s="391"/>
      <c r="U25" s="391"/>
      <c r="V25" s="387"/>
      <c r="W25" s="392"/>
      <c r="X25" s="398"/>
      <c r="Y25" s="391"/>
      <c r="Z25" s="391"/>
      <c r="AA25" s="388"/>
      <c r="AB25" s="393"/>
      <c r="AC25" s="63"/>
      <c r="AD25" s="64"/>
      <c r="AE25" s="64"/>
      <c r="AF25" s="49"/>
      <c r="AG25" s="52"/>
      <c r="AH25" s="65"/>
      <c r="AI25" s="64"/>
      <c r="AJ25" s="64"/>
      <c r="AK25" s="51"/>
      <c r="AL25" s="52"/>
      <c r="AM25" s="87"/>
      <c r="AN25" s="86"/>
      <c r="AO25" s="86"/>
      <c r="AP25" s="88"/>
      <c r="AQ25" s="52"/>
      <c r="AR25" s="87"/>
      <c r="AS25" s="86"/>
      <c r="AT25" s="86"/>
      <c r="AU25" s="88"/>
      <c r="AV25" s="52"/>
      <c r="AW25" s="87"/>
      <c r="AX25" s="86"/>
      <c r="AY25" s="86"/>
      <c r="AZ25" s="88"/>
      <c r="BA25" s="52"/>
      <c r="BB25" s="87"/>
      <c r="BC25" s="86"/>
      <c r="BD25" s="86"/>
      <c r="BE25" s="88"/>
      <c r="BF25" s="54"/>
    </row>
    <row r="26" spans="1:59" ht="17.149999999999999" customHeight="1" x14ac:dyDescent="0.3">
      <c r="A26" s="272">
        <v>15</v>
      </c>
      <c r="B26" s="314" t="s">
        <v>114</v>
      </c>
      <c r="C26" s="43">
        <f t="shared" si="15"/>
        <v>4</v>
      </c>
      <c r="D26" s="85"/>
      <c r="E26" s="45">
        <f t="shared" si="14"/>
        <v>60</v>
      </c>
      <c r="F26" s="44">
        <f t="shared" si="16"/>
        <v>30</v>
      </c>
      <c r="G26" s="46">
        <f t="shared" si="18"/>
        <v>30</v>
      </c>
      <c r="H26" s="45">
        <f t="shared" si="17"/>
        <v>0</v>
      </c>
      <c r="I26" s="345"/>
      <c r="J26" s="346"/>
      <c r="K26" s="346"/>
      <c r="L26" s="347"/>
      <c r="M26" s="348"/>
      <c r="N26" s="345">
        <v>2</v>
      </c>
      <c r="O26" s="346">
        <v>2</v>
      </c>
      <c r="P26" s="346"/>
      <c r="Q26" s="347"/>
      <c r="R26" s="350">
        <v>4</v>
      </c>
      <c r="S26" s="386"/>
      <c r="T26" s="387"/>
      <c r="U26" s="387"/>
      <c r="V26" s="387"/>
      <c r="W26" s="392"/>
      <c r="X26" s="386"/>
      <c r="Y26" s="387"/>
      <c r="Z26" s="387"/>
      <c r="AA26" s="388"/>
      <c r="AB26" s="393"/>
      <c r="AC26" s="47"/>
      <c r="AD26" s="48"/>
      <c r="AE26" s="48"/>
      <c r="AF26" s="49"/>
      <c r="AG26" s="52"/>
      <c r="AH26" s="44"/>
      <c r="AI26" s="48"/>
      <c r="AJ26" s="48"/>
      <c r="AK26" s="51"/>
      <c r="AL26" s="52"/>
      <c r="AM26" s="284"/>
      <c r="AN26" s="283"/>
      <c r="AO26" s="283"/>
      <c r="AP26" s="88"/>
      <c r="AQ26" s="52"/>
      <c r="AR26" s="284"/>
      <c r="AS26" s="283"/>
      <c r="AT26" s="283"/>
      <c r="AU26" s="88"/>
      <c r="AV26" s="52"/>
      <c r="AW26" s="284"/>
      <c r="AX26" s="283"/>
      <c r="AY26" s="283"/>
      <c r="AZ26" s="88"/>
      <c r="BA26" s="52"/>
      <c r="BB26" s="284"/>
      <c r="BC26" s="283"/>
      <c r="BD26" s="283"/>
      <c r="BE26" s="88"/>
      <c r="BF26" s="54"/>
    </row>
    <row r="27" spans="1:59" ht="17.5" customHeight="1" x14ac:dyDescent="0.3">
      <c r="A27" s="272">
        <v>16</v>
      </c>
      <c r="B27" s="315" t="s">
        <v>98</v>
      </c>
      <c r="C27" s="43">
        <f t="shared" si="15"/>
        <v>6</v>
      </c>
      <c r="D27" s="85">
        <v>1</v>
      </c>
      <c r="E27" s="45">
        <f t="shared" si="14"/>
        <v>60</v>
      </c>
      <c r="F27" s="44">
        <f t="shared" si="16"/>
        <v>30</v>
      </c>
      <c r="G27" s="46">
        <f t="shared" si="18"/>
        <v>30</v>
      </c>
      <c r="H27" s="45">
        <f t="shared" si="17"/>
        <v>0</v>
      </c>
      <c r="I27" s="345"/>
      <c r="J27" s="346"/>
      <c r="K27" s="346"/>
      <c r="L27" s="347"/>
      <c r="M27" s="348"/>
      <c r="N27" s="345"/>
      <c r="O27" s="346"/>
      <c r="P27" s="346"/>
      <c r="Q27" s="347"/>
      <c r="R27" s="358"/>
      <c r="S27" s="386"/>
      <c r="T27" s="387"/>
      <c r="U27" s="387"/>
      <c r="V27" s="387"/>
      <c r="W27" s="392"/>
      <c r="X27" s="436">
        <v>2</v>
      </c>
      <c r="Y27" s="437">
        <v>2</v>
      </c>
      <c r="Z27" s="387"/>
      <c r="AA27" s="438" t="s">
        <v>12</v>
      </c>
      <c r="AB27" s="389">
        <v>6</v>
      </c>
      <c r="AC27" s="47"/>
      <c r="AD27" s="48"/>
      <c r="AE27" s="48"/>
      <c r="AF27" s="49"/>
      <c r="AG27" s="52"/>
      <c r="AH27" s="44"/>
      <c r="AI27" s="48"/>
      <c r="AJ27" s="48"/>
      <c r="AK27" s="51"/>
      <c r="AL27" s="52"/>
      <c r="AM27" s="284"/>
      <c r="AN27" s="283"/>
      <c r="AO27" s="283"/>
      <c r="AP27" s="88"/>
      <c r="AQ27" s="52"/>
      <c r="AR27" s="284"/>
      <c r="AS27" s="283"/>
      <c r="AT27" s="283"/>
      <c r="AU27" s="88"/>
      <c r="AV27" s="52"/>
      <c r="AW27" s="284"/>
      <c r="AX27" s="283"/>
      <c r="AY27" s="283"/>
      <c r="AZ27" s="88"/>
      <c r="BA27" s="52"/>
      <c r="BB27" s="284"/>
      <c r="BC27" s="283"/>
      <c r="BD27" s="283"/>
      <c r="BE27" s="88"/>
      <c r="BF27" s="54"/>
    </row>
    <row r="28" spans="1:59" ht="17.149999999999999" customHeight="1" x14ac:dyDescent="0.3">
      <c r="A28" s="272">
        <v>17</v>
      </c>
      <c r="B28" s="315" t="s">
        <v>99</v>
      </c>
      <c r="C28" s="43">
        <f>SUM(M28,R28,W28,AB28,AG28,AL28,AQ28,AV28,BA28,BF28)</f>
        <v>6</v>
      </c>
      <c r="D28" s="77">
        <v>1</v>
      </c>
      <c r="E28" s="45">
        <f t="shared" si="14"/>
        <v>75</v>
      </c>
      <c r="F28" s="44">
        <f>I28*15+N28*15+S28*15+X28*15+AC28*15+AH28*15+AM28*15+AR28*15+AW28*15+BB28*15</f>
        <v>30</v>
      </c>
      <c r="G28" s="46">
        <f>J28*15+O28*15+T28*15+Y28*15+AD28*15+AI28*15+AN28*15+AS28*15+AX28*15+BC28*15</f>
        <v>45</v>
      </c>
      <c r="H28" s="45">
        <f>K28*15+P28*15+U28*15+Z28*15+AE28*15+AJ28*15+AO28*15+AT28*15+AY28*15+BD28*15</f>
        <v>0</v>
      </c>
      <c r="I28" s="345">
        <v>2</v>
      </c>
      <c r="J28" s="346">
        <v>3</v>
      </c>
      <c r="K28" s="346"/>
      <c r="L28" s="347" t="s">
        <v>12</v>
      </c>
      <c r="M28" s="348">
        <v>6</v>
      </c>
      <c r="N28" s="346"/>
      <c r="O28" s="346"/>
      <c r="P28" s="346"/>
      <c r="Q28" s="347"/>
      <c r="R28" s="358"/>
      <c r="S28" s="386"/>
      <c r="T28" s="387"/>
      <c r="U28" s="387"/>
      <c r="V28" s="387"/>
      <c r="W28" s="392"/>
      <c r="X28" s="387"/>
      <c r="Y28" s="387"/>
      <c r="Z28" s="387"/>
      <c r="AA28" s="388"/>
      <c r="AB28" s="393"/>
      <c r="AC28" s="47"/>
      <c r="AD28" s="48"/>
      <c r="AE28" s="48"/>
      <c r="AF28" s="49"/>
      <c r="AG28" s="52"/>
      <c r="AH28" s="53"/>
      <c r="AI28" s="48"/>
      <c r="AJ28" s="48"/>
      <c r="AK28" s="51"/>
      <c r="AL28" s="52"/>
      <c r="AM28" s="44"/>
      <c r="AN28" s="48"/>
      <c r="AO28" s="48"/>
      <c r="AP28" s="51"/>
      <c r="AQ28" s="52"/>
      <c r="AR28" s="44"/>
      <c r="AS28" s="48"/>
      <c r="AT28" s="48"/>
      <c r="AU28" s="51"/>
      <c r="AV28" s="52"/>
      <c r="AW28" s="44"/>
      <c r="AX28" s="48"/>
      <c r="AY28" s="48"/>
      <c r="AZ28" s="51"/>
      <c r="BA28" s="52"/>
      <c r="BB28" s="44"/>
      <c r="BC28" s="48"/>
      <c r="BD28" s="48"/>
      <c r="BE28" s="51"/>
      <c r="BF28" s="54"/>
    </row>
    <row r="29" spans="1:59" ht="14" x14ac:dyDescent="0.3">
      <c r="A29" s="272">
        <v>18</v>
      </c>
      <c r="B29" s="316" t="s">
        <v>45</v>
      </c>
      <c r="C29" s="43">
        <f t="shared" si="15"/>
        <v>5</v>
      </c>
      <c r="D29" s="77">
        <v>1</v>
      </c>
      <c r="E29" s="45">
        <f t="shared" si="14"/>
        <v>60</v>
      </c>
      <c r="F29" s="44">
        <f t="shared" si="16"/>
        <v>30</v>
      </c>
      <c r="G29" s="46">
        <f t="shared" si="18"/>
        <v>30</v>
      </c>
      <c r="H29" s="45">
        <f t="shared" si="17"/>
        <v>0</v>
      </c>
      <c r="I29" s="359"/>
      <c r="J29" s="360"/>
      <c r="K29" s="360"/>
      <c r="L29" s="368"/>
      <c r="M29" s="369"/>
      <c r="N29" s="346"/>
      <c r="O29" s="346"/>
      <c r="P29" s="346"/>
      <c r="Q29" s="347"/>
      <c r="R29" s="358"/>
      <c r="S29" s="386">
        <v>2</v>
      </c>
      <c r="T29" s="387">
        <v>2</v>
      </c>
      <c r="U29" s="387"/>
      <c r="V29" s="387" t="s">
        <v>12</v>
      </c>
      <c r="W29" s="392">
        <v>5</v>
      </c>
      <c r="X29" s="387"/>
      <c r="Y29" s="387"/>
      <c r="Z29" s="387"/>
      <c r="AA29" s="388"/>
      <c r="AB29" s="393"/>
      <c r="AC29" s="47"/>
      <c r="AD29" s="48"/>
      <c r="AE29" s="48"/>
      <c r="AF29" s="49"/>
      <c r="AG29" s="52"/>
      <c r="AH29" s="53"/>
      <c r="AI29" s="48"/>
      <c r="AJ29" s="48"/>
      <c r="AK29" s="51"/>
      <c r="AL29" s="52"/>
      <c r="AM29" s="44"/>
      <c r="AN29" s="48"/>
      <c r="AO29" s="48"/>
      <c r="AP29" s="51"/>
      <c r="AQ29" s="52"/>
      <c r="AR29" s="44"/>
      <c r="AS29" s="48"/>
      <c r="AT29" s="48"/>
      <c r="AU29" s="51"/>
      <c r="AV29" s="52"/>
      <c r="AW29" s="44"/>
      <c r="AX29" s="48"/>
      <c r="AY29" s="48"/>
      <c r="AZ29" s="51"/>
      <c r="BA29" s="52"/>
      <c r="BB29" s="44"/>
      <c r="BC29" s="48"/>
      <c r="BD29" s="48"/>
      <c r="BE29" s="51"/>
      <c r="BF29" s="54"/>
    </row>
    <row r="30" spans="1:59" ht="14" x14ac:dyDescent="0.3">
      <c r="A30" s="272">
        <v>19</v>
      </c>
      <c r="B30" s="314" t="s">
        <v>46</v>
      </c>
      <c r="C30" s="43">
        <f t="shared" si="15"/>
        <v>5</v>
      </c>
      <c r="D30" s="77">
        <v>1</v>
      </c>
      <c r="E30" s="45">
        <f>F30+G30+H30</f>
        <v>60</v>
      </c>
      <c r="F30" s="44">
        <f t="shared" si="16"/>
        <v>30</v>
      </c>
      <c r="G30" s="46">
        <f t="shared" si="18"/>
        <v>30</v>
      </c>
      <c r="H30" s="45">
        <f t="shared" si="17"/>
        <v>0</v>
      </c>
      <c r="I30" s="359"/>
      <c r="J30" s="360"/>
      <c r="K30" s="360"/>
      <c r="L30" s="368"/>
      <c r="M30" s="369"/>
      <c r="N30" s="346"/>
      <c r="O30" s="346"/>
      <c r="P30" s="346"/>
      <c r="Q30" s="347"/>
      <c r="R30" s="358"/>
      <c r="S30" s="395"/>
      <c r="T30" s="387"/>
      <c r="U30" s="387"/>
      <c r="V30" s="387"/>
      <c r="W30" s="392"/>
      <c r="X30" s="387">
        <v>2</v>
      </c>
      <c r="Y30" s="387">
        <v>2</v>
      </c>
      <c r="Z30" s="387"/>
      <c r="AA30" s="388" t="s">
        <v>12</v>
      </c>
      <c r="AB30" s="393">
        <v>5</v>
      </c>
      <c r="AC30" s="47"/>
      <c r="AD30" s="48"/>
      <c r="AE30" s="48"/>
      <c r="AF30" s="49"/>
      <c r="AG30" s="52"/>
      <c r="AH30" s="53"/>
      <c r="AI30" s="48"/>
      <c r="AJ30" s="48"/>
      <c r="AK30" s="51"/>
      <c r="AL30" s="52"/>
      <c r="AM30" s="44"/>
      <c r="AN30" s="48"/>
      <c r="AO30" s="48"/>
      <c r="AP30" s="51"/>
      <c r="AQ30" s="52"/>
      <c r="AR30" s="44"/>
      <c r="AS30" s="48"/>
      <c r="AT30" s="48"/>
      <c r="AU30" s="51"/>
      <c r="AV30" s="52"/>
      <c r="AW30" s="44"/>
      <c r="AX30" s="48"/>
      <c r="AY30" s="48"/>
      <c r="AZ30" s="51"/>
      <c r="BA30" s="52"/>
      <c r="BB30" s="44"/>
      <c r="BC30" s="48"/>
      <c r="BD30" s="48"/>
      <c r="BE30" s="51"/>
      <c r="BF30" s="54"/>
    </row>
    <row r="31" spans="1:59" ht="14" x14ac:dyDescent="0.3">
      <c r="A31" s="272">
        <v>20</v>
      </c>
      <c r="B31" s="314" t="s">
        <v>83</v>
      </c>
      <c r="C31" s="43">
        <f t="shared" si="15"/>
        <v>4</v>
      </c>
      <c r="D31" s="77">
        <v>1</v>
      </c>
      <c r="E31" s="45">
        <f>F31+G31+H31</f>
        <v>45</v>
      </c>
      <c r="F31" s="44">
        <f t="shared" si="16"/>
        <v>15</v>
      </c>
      <c r="G31" s="46">
        <f t="shared" si="18"/>
        <v>30</v>
      </c>
      <c r="H31" s="45">
        <f t="shared" si="17"/>
        <v>0</v>
      </c>
      <c r="I31" s="359"/>
      <c r="J31" s="360"/>
      <c r="K31" s="360"/>
      <c r="L31" s="368"/>
      <c r="M31" s="369"/>
      <c r="N31" s="346"/>
      <c r="O31" s="346"/>
      <c r="P31" s="346"/>
      <c r="Q31" s="347"/>
      <c r="R31" s="358"/>
      <c r="S31" s="386"/>
      <c r="T31" s="387"/>
      <c r="U31" s="387"/>
      <c r="V31" s="387"/>
      <c r="W31" s="392"/>
      <c r="X31" s="387">
        <v>1</v>
      </c>
      <c r="Y31" s="387">
        <v>2</v>
      </c>
      <c r="Z31" s="387"/>
      <c r="AA31" s="388" t="s">
        <v>12</v>
      </c>
      <c r="AB31" s="393">
        <v>4</v>
      </c>
      <c r="AC31" s="47"/>
      <c r="AD31" s="48"/>
      <c r="AE31" s="48"/>
      <c r="AF31" s="49"/>
      <c r="AG31" s="52"/>
      <c r="AH31" s="53"/>
      <c r="AI31" s="48"/>
      <c r="AJ31" s="48"/>
      <c r="AK31" s="51"/>
      <c r="AL31" s="52"/>
      <c r="AM31" s="44"/>
      <c r="AN31" s="48"/>
      <c r="AO31" s="48"/>
      <c r="AP31" s="51"/>
      <c r="AQ31" s="52"/>
      <c r="AR31" s="44"/>
      <c r="AS31" s="48"/>
      <c r="AT31" s="48"/>
      <c r="AU31" s="51"/>
      <c r="AV31" s="52"/>
      <c r="AW31" s="44"/>
      <c r="AX31" s="48"/>
      <c r="AY31" s="48"/>
      <c r="AZ31" s="51"/>
      <c r="BA31" s="52"/>
      <c r="BB31" s="44"/>
      <c r="BC31" s="48"/>
      <c r="BD31" s="48"/>
      <c r="BE31" s="51"/>
      <c r="BF31" s="54"/>
    </row>
    <row r="32" spans="1:59" ht="14" x14ac:dyDescent="0.3">
      <c r="A32" s="272">
        <v>21</v>
      </c>
      <c r="B32" s="314" t="s">
        <v>57</v>
      </c>
      <c r="C32" s="43">
        <f t="shared" si="15"/>
        <v>5</v>
      </c>
      <c r="D32" s="77">
        <v>1</v>
      </c>
      <c r="E32" s="45">
        <f>F32+G32+H32</f>
        <v>60</v>
      </c>
      <c r="F32" s="44">
        <f t="shared" si="16"/>
        <v>30</v>
      </c>
      <c r="G32" s="46">
        <f t="shared" si="18"/>
        <v>30</v>
      </c>
      <c r="H32" s="45">
        <f t="shared" si="17"/>
        <v>0</v>
      </c>
      <c r="I32" s="345"/>
      <c r="J32" s="346"/>
      <c r="K32" s="346"/>
      <c r="L32" s="347"/>
      <c r="M32" s="348"/>
      <c r="N32" s="346"/>
      <c r="O32" s="346"/>
      <c r="P32" s="346"/>
      <c r="Q32" s="347"/>
      <c r="R32" s="358"/>
      <c r="S32" s="386"/>
      <c r="T32" s="387"/>
      <c r="U32" s="387"/>
      <c r="V32" s="387"/>
      <c r="W32" s="392"/>
      <c r="X32" s="437">
        <v>2</v>
      </c>
      <c r="Y32" s="437">
        <v>2</v>
      </c>
      <c r="Z32" s="437"/>
      <c r="AA32" s="438" t="s">
        <v>12</v>
      </c>
      <c r="AB32" s="389">
        <v>5</v>
      </c>
      <c r="AC32" s="47"/>
      <c r="AD32" s="48"/>
      <c r="AE32" s="48"/>
      <c r="AF32" s="49"/>
      <c r="AG32" s="52"/>
      <c r="AH32" s="53"/>
      <c r="AI32" s="48"/>
      <c r="AJ32" s="48"/>
      <c r="AK32" s="51"/>
      <c r="AL32" s="52"/>
      <c r="AM32" s="44"/>
      <c r="AN32" s="48"/>
      <c r="AO32" s="48"/>
      <c r="AP32" s="51"/>
      <c r="AQ32" s="52"/>
      <c r="AR32" s="44"/>
      <c r="AS32" s="48"/>
      <c r="AT32" s="48"/>
      <c r="AU32" s="51"/>
      <c r="AV32" s="52"/>
      <c r="AW32" s="44"/>
      <c r="AX32" s="48"/>
      <c r="AY32" s="48"/>
      <c r="AZ32" s="51"/>
      <c r="BA32" s="52"/>
      <c r="BB32" s="44"/>
      <c r="BC32" s="48"/>
      <c r="BD32" s="48"/>
      <c r="BE32" s="51"/>
      <c r="BF32" s="54"/>
    </row>
    <row r="33" spans="1:69" ht="14" x14ac:dyDescent="0.3">
      <c r="A33" s="271">
        <v>22</v>
      </c>
      <c r="B33" s="314" t="s">
        <v>122</v>
      </c>
      <c r="C33" s="43">
        <f t="shared" si="15"/>
        <v>6</v>
      </c>
      <c r="D33" s="77">
        <v>1</v>
      </c>
      <c r="E33" s="45">
        <f t="shared" ref="E33:E43" si="19">F33+G33+H33</f>
        <v>60</v>
      </c>
      <c r="F33" s="44">
        <f t="shared" si="16"/>
        <v>30</v>
      </c>
      <c r="G33" s="46">
        <f t="shared" si="18"/>
        <v>30</v>
      </c>
      <c r="H33" s="45">
        <f t="shared" si="17"/>
        <v>0</v>
      </c>
      <c r="I33" s="345"/>
      <c r="J33" s="346"/>
      <c r="K33" s="346"/>
      <c r="L33" s="347"/>
      <c r="M33" s="348"/>
      <c r="N33" s="346">
        <v>2</v>
      </c>
      <c r="O33" s="346">
        <v>2</v>
      </c>
      <c r="P33" s="346"/>
      <c r="Q33" s="347" t="s">
        <v>12</v>
      </c>
      <c r="R33" s="358">
        <v>6</v>
      </c>
      <c r="S33" s="386"/>
      <c r="T33" s="387"/>
      <c r="U33" s="387"/>
      <c r="V33" s="387"/>
      <c r="W33" s="392"/>
      <c r="X33" s="387"/>
      <c r="Y33" s="387"/>
      <c r="Z33" s="387"/>
      <c r="AA33" s="388"/>
      <c r="AB33" s="393"/>
      <c r="AC33" s="47"/>
      <c r="AD33" s="48"/>
      <c r="AE33" s="48"/>
      <c r="AF33" s="49"/>
      <c r="AG33" s="52"/>
      <c r="AH33" s="53"/>
      <c r="AI33" s="48"/>
      <c r="AJ33" s="48"/>
      <c r="AK33" s="51"/>
      <c r="AL33" s="52"/>
      <c r="AM33" s="44"/>
      <c r="AN33" s="48"/>
      <c r="AO33" s="48"/>
      <c r="AP33" s="51"/>
      <c r="AQ33" s="52"/>
      <c r="AR33" s="44"/>
      <c r="AS33" s="48"/>
      <c r="AT33" s="48"/>
      <c r="AU33" s="51"/>
      <c r="AV33" s="52"/>
      <c r="AW33" s="44"/>
      <c r="AX33" s="48"/>
      <c r="AY33" s="48"/>
      <c r="AZ33" s="51"/>
      <c r="BA33" s="52"/>
      <c r="BB33" s="44"/>
      <c r="BC33" s="48"/>
      <c r="BD33" s="48"/>
      <c r="BE33" s="51"/>
      <c r="BF33" s="54"/>
    </row>
    <row r="34" spans="1:69" ht="14.5" customHeight="1" x14ac:dyDescent="0.3">
      <c r="A34" s="271">
        <v>23</v>
      </c>
      <c r="B34" s="315" t="s">
        <v>92</v>
      </c>
      <c r="C34" s="43">
        <f t="shared" si="15"/>
        <v>6</v>
      </c>
      <c r="D34" s="77"/>
      <c r="E34" s="45">
        <f t="shared" si="19"/>
        <v>60</v>
      </c>
      <c r="F34" s="44">
        <f t="shared" si="16"/>
        <v>30</v>
      </c>
      <c r="G34" s="46">
        <f t="shared" si="18"/>
        <v>30</v>
      </c>
      <c r="H34" s="45">
        <f t="shared" si="17"/>
        <v>0</v>
      </c>
      <c r="I34" s="345"/>
      <c r="J34" s="346"/>
      <c r="K34" s="346"/>
      <c r="L34" s="347"/>
      <c r="M34" s="348"/>
      <c r="N34" s="346"/>
      <c r="O34" s="346"/>
      <c r="P34" s="346"/>
      <c r="Q34" s="347"/>
      <c r="R34" s="358"/>
      <c r="S34" s="386"/>
      <c r="T34" s="387"/>
      <c r="U34" s="387"/>
      <c r="V34" s="387"/>
      <c r="W34" s="392"/>
      <c r="X34" s="387"/>
      <c r="Y34" s="387"/>
      <c r="Z34" s="387"/>
      <c r="AA34" s="388"/>
      <c r="AB34" s="393"/>
      <c r="AC34" s="47"/>
      <c r="AD34" s="48"/>
      <c r="AE34" s="48"/>
      <c r="AF34" s="49"/>
      <c r="AG34" s="52"/>
      <c r="AH34" s="278">
        <v>2</v>
      </c>
      <c r="AI34" s="48">
        <v>2</v>
      </c>
      <c r="AJ34" s="48"/>
      <c r="AK34" s="67"/>
      <c r="AL34" s="50">
        <v>6</v>
      </c>
      <c r="AM34" s="44"/>
      <c r="AN34" s="48"/>
      <c r="AO34" s="48"/>
      <c r="AP34" s="51"/>
      <c r="AQ34" s="52"/>
      <c r="AR34" s="44"/>
      <c r="AS34" s="48"/>
      <c r="AT34" s="48"/>
      <c r="AU34" s="51"/>
      <c r="AV34" s="52"/>
      <c r="AW34" s="44"/>
      <c r="AX34" s="48"/>
      <c r="AY34" s="48"/>
      <c r="AZ34" s="51"/>
      <c r="BA34" s="52"/>
      <c r="BB34" s="44"/>
      <c r="BC34" s="48"/>
      <c r="BD34" s="48"/>
      <c r="BE34" s="51"/>
      <c r="BF34" s="54"/>
    </row>
    <row r="35" spans="1:69" ht="30.75" customHeight="1" x14ac:dyDescent="0.3">
      <c r="A35" s="97">
        <v>24</v>
      </c>
      <c r="B35" s="315" t="s">
        <v>111</v>
      </c>
      <c r="C35" s="43">
        <f t="shared" si="15"/>
        <v>5</v>
      </c>
      <c r="D35" s="77"/>
      <c r="E35" s="45">
        <f t="shared" si="19"/>
        <v>45</v>
      </c>
      <c r="F35" s="44">
        <f t="shared" si="16"/>
        <v>15</v>
      </c>
      <c r="G35" s="46">
        <f t="shared" si="18"/>
        <v>0</v>
      </c>
      <c r="H35" s="45">
        <f t="shared" si="17"/>
        <v>30</v>
      </c>
      <c r="I35" s="345"/>
      <c r="J35" s="346"/>
      <c r="K35" s="346"/>
      <c r="L35" s="347"/>
      <c r="M35" s="348"/>
      <c r="N35" s="346"/>
      <c r="O35" s="346"/>
      <c r="P35" s="346"/>
      <c r="Q35" s="347"/>
      <c r="R35" s="358"/>
      <c r="S35" s="386"/>
      <c r="T35" s="387"/>
      <c r="U35" s="387"/>
      <c r="V35" s="387"/>
      <c r="W35" s="392"/>
      <c r="X35" s="387">
        <v>1</v>
      </c>
      <c r="Y35" s="387"/>
      <c r="Z35" s="387">
        <v>2</v>
      </c>
      <c r="AA35" s="388"/>
      <c r="AB35" s="393">
        <v>5</v>
      </c>
      <c r="AC35" s="47"/>
      <c r="AD35" s="48"/>
      <c r="AE35" s="48"/>
      <c r="AF35" s="49"/>
      <c r="AG35" s="52"/>
      <c r="AH35" s="53"/>
      <c r="AI35" s="48"/>
      <c r="AJ35" s="48"/>
      <c r="AK35" s="51"/>
      <c r="AL35" s="52"/>
      <c r="AM35" s="44"/>
      <c r="AN35" s="48"/>
      <c r="AO35" s="48"/>
      <c r="AP35" s="51"/>
      <c r="AQ35" s="52"/>
      <c r="AR35" s="44"/>
      <c r="AS35" s="48"/>
      <c r="AT35" s="48"/>
      <c r="AU35" s="51"/>
      <c r="AV35" s="52"/>
      <c r="AW35" s="44"/>
      <c r="AX35" s="48"/>
      <c r="AY35" s="48"/>
      <c r="AZ35" s="51"/>
      <c r="BA35" s="52"/>
      <c r="BB35" s="44"/>
      <c r="BC35" s="48"/>
      <c r="BD35" s="48"/>
      <c r="BE35" s="51"/>
      <c r="BF35" s="54"/>
    </row>
    <row r="36" spans="1:69" ht="28" customHeight="1" x14ac:dyDescent="0.3">
      <c r="A36" s="97">
        <v>25</v>
      </c>
      <c r="B36" s="315" t="s">
        <v>51</v>
      </c>
      <c r="C36" s="43">
        <f t="shared" si="15"/>
        <v>5</v>
      </c>
      <c r="D36" s="77">
        <v>1</v>
      </c>
      <c r="E36" s="45">
        <f>F36+G36+H36</f>
        <v>60</v>
      </c>
      <c r="F36" s="44">
        <f t="shared" si="16"/>
        <v>30</v>
      </c>
      <c r="G36" s="46">
        <f>J36*15+O36*15+T36*15+Y36*15+AD36*15+AI36*15+AN36*15+AS36*15+AX36*15+BC36*15</f>
        <v>30</v>
      </c>
      <c r="H36" s="45">
        <f t="shared" si="17"/>
        <v>0</v>
      </c>
      <c r="I36" s="345"/>
      <c r="J36" s="346"/>
      <c r="K36" s="346"/>
      <c r="L36" s="347"/>
      <c r="M36" s="348"/>
      <c r="N36" s="346"/>
      <c r="O36" s="346"/>
      <c r="P36" s="346"/>
      <c r="Q36" s="347"/>
      <c r="R36" s="358"/>
      <c r="S36" s="386"/>
      <c r="T36" s="387"/>
      <c r="U36" s="387"/>
      <c r="V36" s="387"/>
      <c r="W36" s="392"/>
      <c r="X36" s="387"/>
      <c r="Y36" s="387"/>
      <c r="Z36" s="387"/>
      <c r="AA36" s="388"/>
      <c r="AB36" s="393"/>
      <c r="AC36" s="47"/>
      <c r="AD36" s="48"/>
      <c r="AE36" s="48"/>
      <c r="AF36" s="49"/>
      <c r="AG36" s="52"/>
      <c r="AH36" s="278">
        <v>2</v>
      </c>
      <c r="AI36" s="48">
        <v>2</v>
      </c>
      <c r="AJ36" s="48"/>
      <c r="AK36" s="67" t="s">
        <v>12</v>
      </c>
      <c r="AL36" s="50">
        <v>5</v>
      </c>
      <c r="AM36" s="44"/>
      <c r="AN36" s="48"/>
      <c r="AO36" s="48"/>
      <c r="AP36" s="51"/>
      <c r="AQ36" s="52"/>
      <c r="AR36" s="44"/>
      <c r="AS36" s="48"/>
      <c r="AT36" s="48"/>
      <c r="AU36" s="51"/>
      <c r="AV36" s="52"/>
      <c r="AW36" s="44"/>
      <c r="AX36" s="48"/>
      <c r="AY36" s="48"/>
      <c r="AZ36" s="51"/>
      <c r="BA36" s="52"/>
      <c r="BB36" s="44"/>
      <c r="BC36" s="48"/>
      <c r="BD36" s="48"/>
      <c r="BE36" s="51"/>
      <c r="BF36" s="54"/>
    </row>
    <row r="37" spans="1:69" ht="36" customHeight="1" x14ac:dyDescent="0.3">
      <c r="A37" s="97">
        <v>26</v>
      </c>
      <c r="B37" s="315" t="s">
        <v>110</v>
      </c>
      <c r="C37" s="43">
        <f t="shared" si="15"/>
        <v>3</v>
      </c>
      <c r="D37" s="77"/>
      <c r="E37" s="45">
        <f>F37+G37+H37</f>
        <v>30</v>
      </c>
      <c r="F37" s="44">
        <f t="shared" si="16"/>
        <v>30</v>
      </c>
      <c r="G37" s="46">
        <f>J37*15+O37*15+T37*15+Y37*15+AD37*15+AI37*15+AN37*15+AS37*15+AX37*15+BC37*15</f>
        <v>0</v>
      </c>
      <c r="H37" s="45">
        <f t="shared" si="17"/>
        <v>0</v>
      </c>
      <c r="I37" s="359"/>
      <c r="J37" s="360"/>
      <c r="K37" s="360"/>
      <c r="L37" s="368"/>
      <c r="M37" s="369"/>
      <c r="N37" s="346"/>
      <c r="O37" s="346"/>
      <c r="P37" s="346"/>
      <c r="Q37" s="347"/>
      <c r="R37" s="358"/>
      <c r="S37" s="386"/>
      <c r="T37" s="387"/>
      <c r="U37" s="387"/>
      <c r="V37" s="387"/>
      <c r="W37" s="392"/>
      <c r="X37" s="387"/>
      <c r="Y37" s="387"/>
      <c r="Z37" s="387"/>
      <c r="AA37" s="388"/>
      <c r="AB37" s="393"/>
      <c r="AC37" s="47"/>
      <c r="AD37" s="48"/>
      <c r="AE37" s="48"/>
      <c r="AF37" s="49"/>
      <c r="AG37" s="52"/>
      <c r="AH37" s="53"/>
      <c r="AI37" s="48"/>
      <c r="AJ37" s="48"/>
      <c r="AK37" s="51"/>
      <c r="AL37" s="52"/>
      <c r="AM37" s="44"/>
      <c r="AN37" s="48"/>
      <c r="AO37" s="48"/>
      <c r="AP37" s="51"/>
      <c r="AQ37" s="52"/>
      <c r="AR37" s="44"/>
      <c r="AS37" s="48"/>
      <c r="AT37" s="48"/>
      <c r="AU37" s="51"/>
      <c r="AV37" s="52"/>
      <c r="AW37" s="44"/>
      <c r="AX37" s="48"/>
      <c r="AY37" s="48"/>
      <c r="AZ37" s="51"/>
      <c r="BA37" s="52"/>
      <c r="BB37" s="44">
        <v>2</v>
      </c>
      <c r="BC37" s="48"/>
      <c r="BD37" s="48"/>
      <c r="BE37" s="51"/>
      <c r="BF37" s="54">
        <v>3</v>
      </c>
      <c r="BG37" s="281"/>
    </row>
    <row r="38" spans="1:69" ht="24.75" customHeight="1" x14ac:dyDescent="0.3">
      <c r="A38" s="97">
        <v>27</v>
      </c>
      <c r="B38" s="315" t="s">
        <v>70</v>
      </c>
      <c r="C38" s="43">
        <f t="shared" si="15"/>
        <v>6</v>
      </c>
      <c r="D38" s="77"/>
      <c r="E38" s="45">
        <f t="shared" si="19"/>
        <v>60</v>
      </c>
      <c r="F38" s="44">
        <f t="shared" si="16"/>
        <v>0</v>
      </c>
      <c r="G38" s="46">
        <f t="shared" si="18"/>
        <v>0</v>
      </c>
      <c r="H38" s="45">
        <f t="shared" si="17"/>
        <v>60</v>
      </c>
      <c r="I38" s="359"/>
      <c r="J38" s="360"/>
      <c r="K38" s="346">
        <v>4</v>
      </c>
      <c r="L38" s="347"/>
      <c r="M38" s="348">
        <v>6</v>
      </c>
      <c r="N38" s="346"/>
      <c r="O38" s="346"/>
      <c r="P38" s="346"/>
      <c r="Q38" s="347"/>
      <c r="R38" s="358"/>
      <c r="S38" s="386"/>
      <c r="T38" s="387"/>
      <c r="U38" s="387"/>
      <c r="V38" s="387"/>
      <c r="W38" s="392"/>
      <c r="X38" s="387"/>
      <c r="Y38" s="387"/>
      <c r="Z38" s="387"/>
      <c r="AA38" s="388"/>
      <c r="AB38" s="393"/>
      <c r="AC38" s="47"/>
      <c r="AD38" s="48"/>
      <c r="AE38" s="48"/>
      <c r="AF38" s="49"/>
      <c r="AG38" s="52"/>
      <c r="AH38" s="53"/>
      <c r="AI38" s="48"/>
      <c r="AJ38" s="48"/>
      <c r="AK38" s="51"/>
      <c r="AL38" s="52"/>
      <c r="AM38" s="44"/>
      <c r="AN38" s="48"/>
      <c r="AO38" s="48"/>
      <c r="AP38" s="51"/>
      <c r="AQ38" s="52"/>
      <c r="AR38" s="44"/>
      <c r="AS38" s="48"/>
      <c r="AT38" s="48"/>
      <c r="AU38" s="51"/>
      <c r="AV38" s="52"/>
      <c r="AW38" s="44"/>
      <c r="AX38" s="48"/>
      <c r="AY38" s="48"/>
      <c r="AZ38" s="51"/>
      <c r="BA38" s="52"/>
      <c r="BB38" s="44"/>
      <c r="BC38" s="48"/>
      <c r="BD38" s="48"/>
      <c r="BE38" s="51"/>
      <c r="BF38" s="54"/>
    </row>
    <row r="39" spans="1:69" ht="31.5" customHeight="1" x14ac:dyDescent="0.3">
      <c r="A39" s="97">
        <v>28</v>
      </c>
      <c r="B39" s="315" t="s">
        <v>101</v>
      </c>
      <c r="C39" s="43">
        <f t="shared" si="15"/>
        <v>2</v>
      </c>
      <c r="D39" s="77"/>
      <c r="E39" s="45">
        <f t="shared" si="19"/>
        <v>30</v>
      </c>
      <c r="F39" s="44">
        <f t="shared" si="16"/>
        <v>30</v>
      </c>
      <c r="G39" s="46">
        <f t="shared" si="18"/>
        <v>0</v>
      </c>
      <c r="H39" s="45">
        <f t="shared" si="17"/>
        <v>0</v>
      </c>
      <c r="I39" s="359"/>
      <c r="J39" s="360"/>
      <c r="K39" s="360"/>
      <c r="L39" s="368"/>
      <c r="M39" s="369"/>
      <c r="N39" s="346"/>
      <c r="O39" s="346"/>
      <c r="P39" s="346"/>
      <c r="Q39" s="347"/>
      <c r="R39" s="358"/>
      <c r="S39" s="386"/>
      <c r="T39" s="387"/>
      <c r="U39" s="387"/>
      <c r="V39" s="387"/>
      <c r="W39" s="392"/>
      <c r="X39" s="387"/>
      <c r="Y39" s="387"/>
      <c r="Z39" s="387"/>
      <c r="AA39" s="388"/>
      <c r="AB39" s="393"/>
      <c r="AC39" s="47"/>
      <c r="AD39" s="48"/>
      <c r="AE39" s="48"/>
      <c r="AF39" s="49"/>
      <c r="AG39" s="52"/>
      <c r="AH39" s="278">
        <v>2</v>
      </c>
      <c r="AI39" s="48"/>
      <c r="AJ39" s="48"/>
      <c r="AK39" s="67"/>
      <c r="AL39" s="50">
        <v>2</v>
      </c>
      <c r="AM39" s="44"/>
      <c r="AN39" s="48"/>
      <c r="AO39" s="48"/>
      <c r="AP39" s="51"/>
      <c r="AQ39" s="52"/>
      <c r="AR39" s="44"/>
      <c r="AS39" s="48"/>
      <c r="AT39" s="48"/>
      <c r="AU39" s="51"/>
      <c r="AV39" s="52"/>
      <c r="AW39" s="44"/>
      <c r="AX39" s="48"/>
      <c r="AY39" s="48"/>
      <c r="AZ39" s="51"/>
      <c r="BA39" s="52"/>
      <c r="BB39" s="44"/>
      <c r="BC39" s="48"/>
      <c r="BD39" s="48"/>
      <c r="BE39" s="51"/>
      <c r="BF39" s="54"/>
    </row>
    <row r="40" spans="1:69" ht="22.5" customHeight="1" x14ac:dyDescent="0.3">
      <c r="A40" s="272">
        <v>29</v>
      </c>
      <c r="B40" s="315" t="s">
        <v>102</v>
      </c>
      <c r="C40" s="43">
        <f t="shared" si="15"/>
        <v>5</v>
      </c>
      <c r="D40" s="77"/>
      <c r="E40" s="45">
        <f t="shared" si="19"/>
        <v>60</v>
      </c>
      <c r="F40" s="44">
        <f t="shared" si="16"/>
        <v>30</v>
      </c>
      <c r="G40" s="46">
        <f t="shared" si="18"/>
        <v>30</v>
      </c>
      <c r="H40" s="45">
        <f t="shared" si="17"/>
        <v>0</v>
      </c>
      <c r="I40" s="359"/>
      <c r="J40" s="360"/>
      <c r="K40" s="360"/>
      <c r="L40" s="368"/>
      <c r="M40" s="369"/>
      <c r="N40" s="346"/>
      <c r="O40" s="346"/>
      <c r="P40" s="346"/>
      <c r="Q40" s="347"/>
      <c r="R40" s="358"/>
      <c r="S40" s="386"/>
      <c r="T40" s="387"/>
      <c r="U40" s="387"/>
      <c r="V40" s="387"/>
      <c r="W40" s="392"/>
      <c r="X40" s="387"/>
      <c r="Y40" s="387"/>
      <c r="Z40" s="387"/>
      <c r="AA40" s="388"/>
      <c r="AB40" s="393"/>
      <c r="AC40" s="47"/>
      <c r="AD40" s="48"/>
      <c r="AE40" s="48"/>
      <c r="AF40" s="49"/>
      <c r="AG40" s="52"/>
      <c r="AH40" s="278">
        <v>2</v>
      </c>
      <c r="AI40" s="48">
        <v>2</v>
      </c>
      <c r="AJ40" s="48"/>
      <c r="AK40" s="67"/>
      <c r="AL40" s="50">
        <v>5</v>
      </c>
      <c r="AM40" s="44"/>
      <c r="AN40" s="48"/>
      <c r="AO40" s="48"/>
      <c r="AP40" s="51"/>
      <c r="AQ40" s="52"/>
      <c r="AR40" s="44"/>
      <c r="AS40" s="48"/>
      <c r="AT40" s="48"/>
      <c r="AU40" s="51"/>
      <c r="AV40" s="52"/>
      <c r="AW40" s="44"/>
      <c r="AX40" s="48"/>
      <c r="AY40" s="48"/>
      <c r="AZ40" s="51"/>
      <c r="BA40" s="52"/>
      <c r="BB40" s="44"/>
      <c r="BC40" s="48"/>
      <c r="BD40" s="48"/>
      <c r="BE40" s="51"/>
      <c r="BF40" s="54"/>
      <c r="BG40" s="281"/>
      <c r="BH40" s="288"/>
      <c r="BI40" s="288"/>
      <c r="BQ40" s="7" t="s">
        <v>104</v>
      </c>
    </row>
    <row r="41" spans="1:69" ht="21.75" customHeight="1" x14ac:dyDescent="0.3">
      <c r="A41" s="97">
        <v>30</v>
      </c>
      <c r="B41" s="433" t="s">
        <v>42</v>
      </c>
      <c r="C41" s="43">
        <f t="shared" si="15"/>
        <v>6</v>
      </c>
      <c r="D41" s="89"/>
      <c r="E41" s="45">
        <f>F41+G41+H41</f>
        <v>75</v>
      </c>
      <c r="F41" s="44">
        <f>I41*15+N41*15+S41*15+X41*15+AC41*15+AH41*15+AM41*15+AR41*15+AW41*15+BB41*15</f>
        <v>30</v>
      </c>
      <c r="G41" s="46">
        <f t="shared" si="18"/>
        <v>45</v>
      </c>
      <c r="H41" s="45">
        <f t="shared" si="17"/>
        <v>0</v>
      </c>
      <c r="I41" s="372"/>
      <c r="J41" s="364"/>
      <c r="K41" s="364"/>
      <c r="L41" s="373"/>
      <c r="M41" s="374"/>
      <c r="N41" s="356"/>
      <c r="O41" s="356"/>
      <c r="P41" s="356"/>
      <c r="Q41" s="375"/>
      <c r="R41" s="376"/>
      <c r="S41" s="403">
        <v>2</v>
      </c>
      <c r="T41" s="400">
        <v>3</v>
      </c>
      <c r="U41" s="400"/>
      <c r="V41" s="400" t="s">
        <v>12</v>
      </c>
      <c r="W41" s="434">
        <v>6</v>
      </c>
      <c r="X41" s="400"/>
      <c r="Y41" s="400"/>
      <c r="Z41" s="400"/>
      <c r="AA41" s="401"/>
      <c r="AB41" s="402"/>
      <c r="AC41" s="55"/>
      <c r="AD41" s="56"/>
      <c r="AE41" s="56"/>
      <c r="AF41" s="93"/>
      <c r="AG41" s="58"/>
      <c r="AH41" s="61"/>
      <c r="AI41" s="56"/>
      <c r="AJ41" s="56"/>
      <c r="AK41" s="57"/>
      <c r="AL41" s="58"/>
      <c r="AM41" s="60"/>
      <c r="AN41" s="56"/>
      <c r="AO41" s="56"/>
      <c r="AP41" s="57"/>
      <c r="AQ41" s="58"/>
      <c r="AR41" s="60"/>
      <c r="AS41" s="56"/>
      <c r="AT41" s="56"/>
      <c r="AU41" s="57"/>
      <c r="AV41" s="58"/>
      <c r="AW41" s="60"/>
      <c r="AX41" s="56"/>
      <c r="AY41" s="56"/>
      <c r="AZ41" s="57"/>
      <c r="BA41" s="58"/>
      <c r="BB41" s="60"/>
      <c r="BC41" s="56"/>
      <c r="BD41" s="56"/>
      <c r="BE41" s="57"/>
      <c r="BF41" s="62"/>
      <c r="BH41" s="288"/>
      <c r="BI41" s="288"/>
    </row>
    <row r="42" spans="1:69" ht="17.25" customHeight="1" x14ac:dyDescent="0.3">
      <c r="A42" s="97">
        <v>31</v>
      </c>
      <c r="B42" s="316" t="s">
        <v>109</v>
      </c>
      <c r="C42" s="43">
        <f t="shared" si="15"/>
        <v>2</v>
      </c>
      <c r="D42" s="89"/>
      <c r="E42" s="45">
        <f>F42+G42+H42</f>
        <v>30</v>
      </c>
      <c r="F42" s="44">
        <f>I42*15+N42*15+S42*15+X42*15+AC42*15+AH42*15+AM42*15+AR42*15+AW42*15+BB42*15</f>
        <v>0</v>
      </c>
      <c r="G42" s="46">
        <f t="shared" si="18"/>
        <v>0</v>
      </c>
      <c r="H42" s="45">
        <f t="shared" si="17"/>
        <v>30</v>
      </c>
      <c r="I42" s="372"/>
      <c r="J42" s="364"/>
      <c r="K42" s="364"/>
      <c r="L42" s="373"/>
      <c r="M42" s="374"/>
      <c r="N42" s="377"/>
      <c r="O42" s="356"/>
      <c r="P42" s="356"/>
      <c r="Q42" s="375"/>
      <c r="R42" s="376"/>
      <c r="S42" s="403"/>
      <c r="T42" s="400"/>
      <c r="U42" s="400"/>
      <c r="V42" s="400"/>
      <c r="W42" s="404"/>
      <c r="X42" s="403"/>
      <c r="Y42" s="400"/>
      <c r="Z42" s="400"/>
      <c r="AA42" s="401"/>
      <c r="AB42" s="402"/>
      <c r="AC42" s="55"/>
      <c r="AD42" s="56"/>
      <c r="AE42" s="56"/>
      <c r="AF42" s="93"/>
      <c r="AG42" s="58"/>
      <c r="AH42" s="60"/>
      <c r="AI42" s="56"/>
      <c r="AJ42" s="56">
        <v>2</v>
      </c>
      <c r="AK42" s="57"/>
      <c r="AL42" s="58">
        <v>2</v>
      </c>
      <c r="AM42" s="60"/>
      <c r="AN42" s="56"/>
      <c r="AO42" s="56"/>
      <c r="AP42" s="57"/>
      <c r="AQ42" s="58"/>
      <c r="AR42" s="60"/>
      <c r="AS42" s="56"/>
      <c r="AT42" s="56"/>
      <c r="AU42" s="57"/>
      <c r="AV42" s="58"/>
      <c r="AW42" s="60"/>
      <c r="AX42" s="56"/>
      <c r="AY42" s="56"/>
      <c r="AZ42" s="57"/>
      <c r="BA42" s="58"/>
      <c r="BB42" s="60"/>
      <c r="BC42" s="56"/>
      <c r="BD42" s="56"/>
      <c r="BE42" s="57"/>
      <c r="BF42" s="62"/>
      <c r="BG42" s="281"/>
      <c r="BH42" s="288"/>
      <c r="BI42" s="288"/>
    </row>
    <row r="43" spans="1:69" ht="17.149999999999999" customHeight="1" x14ac:dyDescent="0.3">
      <c r="A43" s="97">
        <v>32</v>
      </c>
      <c r="B43" s="326" t="s">
        <v>90</v>
      </c>
      <c r="C43" s="43">
        <f t="shared" si="15"/>
        <v>23</v>
      </c>
      <c r="D43" s="44"/>
      <c r="E43" s="45">
        <f t="shared" si="19"/>
        <v>150</v>
      </c>
      <c r="F43" s="44">
        <f t="shared" si="16"/>
        <v>0</v>
      </c>
      <c r="G43" s="66">
        <f t="shared" si="18"/>
        <v>0</v>
      </c>
      <c r="H43" s="45">
        <f t="shared" si="17"/>
        <v>150</v>
      </c>
      <c r="I43" s="359"/>
      <c r="J43" s="360"/>
      <c r="K43" s="360"/>
      <c r="L43" s="368"/>
      <c r="M43" s="369"/>
      <c r="N43" s="345"/>
      <c r="O43" s="346"/>
      <c r="P43" s="346"/>
      <c r="Q43" s="347"/>
      <c r="R43" s="358"/>
      <c r="S43" s="386"/>
      <c r="T43" s="387"/>
      <c r="U43" s="387"/>
      <c r="V43" s="387"/>
      <c r="W43" s="392"/>
      <c r="X43" s="386"/>
      <c r="Y43" s="387"/>
      <c r="Z43" s="387"/>
      <c r="AA43" s="388"/>
      <c r="AB43" s="393"/>
      <c r="AC43" s="47"/>
      <c r="AD43" s="48"/>
      <c r="AE43" s="48"/>
      <c r="AF43" s="49"/>
      <c r="AG43" s="5"/>
      <c r="AH43" s="44"/>
      <c r="AI43" s="48"/>
      <c r="AJ43" s="78"/>
      <c r="AK43" s="51"/>
      <c r="AL43" s="286"/>
      <c r="AM43" s="95"/>
      <c r="AN43" s="48"/>
      <c r="AO43" s="48">
        <v>2</v>
      </c>
      <c r="AP43" s="67"/>
      <c r="AQ43" s="50">
        <v>4</v>
      </c>
      <c r="AR43" s="327"/>
      <c r="AS43" s="48"/>
      <c r="AT43" s="48">
        <v>2</v>
      </c>
      <c r="AU43" s="67"/>
      <c r="AV43" s="50">
        <v>4</v>
      </c>
      <c r="AW43" s="327"/>
      <c r="AX43" s="48"/>
      <c r="AY43" s="48">
        <v>3</v>
      </c>
      <c r="AZ43" s="67"/>
      <c r="BA43" s="50">
        <v>5</v>
      </c>
      <c r="BB43" s="327"/>
      <c r="BC43" s="48"/>
      <c r="BD43" s="48">
        <v>3</v>
      </c>
      <c r="BE43" s="67"/>
      <c r="BF43" s="54">
        <v>10</v>
      </c>
    </row>
    <row r="44" spans="1:69" ht="16.5" customHeight="1" x14ac:dyDescent="0.3">
      <c r="A44" s="97">
        <v>33</v>
      </c>
      <c r="B44" s="316" t="s">
        <v>97</v>
      </c>
      <c r="C44" s="43">
        <f t="shared" si="15"/>
        <v>15</v>
      </c>
      <c r="D44" s="44"/>
      <c r="E44" s="45">
        <f t="shared" ref="E44:E51" si="20">F44+G44+H44</f>
        <v>150</v>
      </c>
      <c r="F44" s="44">
        <f t="shared" si="16"/>
        <v>0</v>
      </c>
      <c r="G44" s="66">
        <f t="shared" si="18"/>
        <v>120</v>
      </c>
      <c r="H44" s="45">
        <f t="shared" ref="H44:H49" si="21">K44*15+P44*15+U44*15+Z44*15+AE44*15+AJ44*15+AO44*15+AT44*15+AY44*15+BD44*15</f>
        <v>30</v>
      </c>
      <c r="I44" s="372"/>
      <c r="J44" s="364"/>
      <c r="K44" s="364"/>
      <c r="L44" s="368"/>
      <c r="M44" s="374"/>
      <c r="N44" s="377"/>
      <c r="O44" s="356"/>
      <c r="P44" s="356"/>
      <c r="Q44" s="347"/>
      <c r="R44" s="358"/>
      <c r="S44" s="386"/>
      <c r="T44" s="400"/>
      <c r="U44" s="400"/>
      <c r="V44" s="400"/>
      <c r="W44" s="392"/>
      <c r="X44" s="403"/>
      <c r="Y44" s="400">
        <v>2</v>
      </c>
      <c r="Z44" s="400">
        <v>2</v>
      </c>
      <c r="AA44" s="388"/>
      <c r="AB44" s="393">
        <v>6</v>
      </c>
      <c r="AC44" s="55"/>
      <c r="AD44" s="56">
        <v>2</v>
      </c>
      <c r="AE44" s="56"/>
      <c r="AF44" s="49"/>
      <c r="AG44" s="5">
        <v>3</v>
      </c>
      <c r="AH44" s="60"/>
      <c r="AI44" s="56">
        <v>2</v>
      </c>
      <c r="AJ44" s="56"/>
      <c r="AK44" s="51"/>
      <c r="AL44" s="58">
        <v>3</v>
      </c>
      <c r="AM44" s="96"/>
      <c r="AN44" s="56">
        <v>2</v>
      </c>
      <c r="AO44" s="56"/>
      <c r="AP44" s="51"/>
      <c r="AQ44" s="58">
        <v>3</v>
      </c>
      <c r="AR44" s="96"/>
      <c r="AS44" s="56"/>
      <c r="AT44" s="56"/>
      <c r="AU44" s="51"/>
      <c r="AV44" s="58"/>
      <c r="AW44" s="96"/>
      <c r="AX44" s="56"/>
      <c r="AY44" s="56"/>
      <c r="AZ44" s="51"/>
      <c r="BA44" s="58"/>
      <c r="BB44" s="96"/>
      <c r="BC44" s="56"/>
      <c r="BD44" s="56"/>
      <c r="BE44" s="51"/>
      <c r="BF44" s="62"/>
      <c r="BG44" s="281"/>
    </row>
    <row r="45" spans="1:69" ht="16.5" customHeight="1" x14ac:dyDescent="0.3">
      <c r="A45" s="97">
        <v>34</v>
      </c>
      <c r="B45" s="316" t="s">
        <v>47</v>
      </c>
      <c r="C45" s="43">
        <f t="shared" si="15"/>
        <v>6</v>
      </c>
      <c r="D45" s="44"/>
      <c r="E45" s="45">
        <f t="shared" si="20"/>
        <v>60</v>
      </c>
      <c r="F45" s="44">
        <f t="shared" si="16"/>
        <v>30</v>
      </c>
      <c r="G45" s="66">
        <f t="shared" si="18"/>
        <v>30</v>
      </c>
      <c r="H45" s="45">
        <f t="shared" si="21"/>
        <v>0</v>
      </c>
      <c r="I45" s="372"/>
      <c r="J45" s="364"/>
      <c r="K45" s="364"/>
      <c r="L45" s="368"/>
      <c r="M45" s="374"/>
      <c r="N45" s="377">
        <v>2</v>
      </c>
      <c r="O45" s="356">
        <v>2</v>
      </c>
      <c r="P45" s="356"/>
      <c r="Q45" s="347"/>
      <c r="R45" s="378">
        <v>6</v>
      </c>
      <c r="S45" s="386"/>
      <c r="T45" s="400"/>
      <c r="U45" s="400"/>
      <c r="V45" s="400"/>
      <c r="W45" s="405"/>
      <c r="X45" s="403"/>
      <c r="Y45" s="400"/>
      <c r="Z45" s="400"/>
      <c r="AA45" s="388"/>
      <c r="AB45" s="389"/>
      <c r="AC45" s="55"/>
      <c r="AD45" s="56"/>
      <c r="AE45" s="56"/>
      <c r="AF45" s="49"/>
      <c r="AG45" s="279"/>
      <c r="AH45" s="60"/>
      <c r="AI45" s="56"/>
      <c r="AJ45" s="56"/>
      <c r="AK45" s="51"/>
      <c r="AL45" s="58"/>
      <c r="AM45" s="96"/>
      <c r="AN45" s="56"/>
      <c r="AO45" s="56"/>
      <c r="AP45" s="51"/>
      <c r="AQ45" s="58"/>
      <c r="AR45" s="96"/>
      <c r="AS45" s="56"/>
      <c r="AT45" s="56"/>
      <c r="AU45" s="51"/>
      <c r="AV45" s="58"/>
      <c r="AW45" s="96"/>
      <c r="AX45" s="56"/>
      <c r="AY45" s="56"/>
      <c r="AZ45" s="51"/>
      <c r="BA45" s="58"/>
      <c r="BB45" s="96"/>
      <c r="BC45" s="56"/>
      <c r="BD45" s="56"/>
      <c r="BE45" s="51"/>
      <c r="BF45" s="62"/>
      <c r="BI45" s="289"/>
    </row>
    <row r="46" spans="1:69" ht="16.5" customHeight="1" x14ac:dyDescent="0.3">
      <c r="A46" s="97">
        <v>35</v>
      </c>
      <c r="B46" s="316" t="s">
        <v>22</v>
      </c>
      <c r="C46" s="43">
        <f t="shared" si="15"/>
        <v>2</v>
      </c>
      <c r="D46" s="44"/>
      <c r="E46" s="45">
        <f t="shared" si="20"/>
        <v>30</v>
      </c>
      <c r="F46" s="44">
        <f t="shared" si="16"/>
        <v>15</v>
      </c>
      <c r="G46" s="66">
        <f t="shared" si="18"/>
        <v>15</v>
      </c>
      <c r="H46" s="45">
        <f t="shared" si="21"/>
        <v>0</v>
      </c>
      <c r="I46" s="372"/>
      <c r="J46" s="364"/>
      <c r="K46" s="364"/>
      <c r="L46" s="368"/>
      <c r="M46" s="374"/>
      <c r="N46" s="377">
        <v>1</v>
      </c>
      <c r="O46" s="356">
        <v>1</v>
      </c>
      <c r="P46" s="356"/>
      <c r="Q46" s="347"/>
      <c r="R46" s="378">
        <v>2</v>
      </c>
      <c r="S46" s="386"/>
      <c r="T46" s="400"/>
      <c r="U46" s="400"/>
      <c r="V46" s="400"/>
      <c r="W46" s="405"/>
      <c r="X46" s="403"/>
      <c r="Y46" s="400"/>
      <c r="Z46" s="400"/>
      <c r="AA46" s="388"/>
      <c r="AB46" s="389"/>
      <c r="AC46" s="55"/>
      <c r="AD46" s="56"/>
      <c r="AE46" s="56"/>
      <c r="AF46" s="49"/>
      <c r="AG46" s="279"/>
      <c r="AH46" s="60"/>
      <c r="AI46" s="56"/>
      <c r="AJ46" s="56"/>
      <c r="AK46" s="51"/>
      <c r="AL46" s="58"/>
      <c r="AM46" s="96"/>
      <c r="AN46" s="56"/>
      <c r="AO46" s="56"/>
      <c r="AP46" s="51"/>
      <c r="AQ46" s="58"/>
      <c r="AR46" s="96"/>
      <c r="AS46" s="56"/>
      <c r="AT46" s="56"/>
      <c r="AU46" s="51"/>
      <c r="AV46" s="58"/>
      <c r="AW46" s="96"/>
      <c r="AX46" s="56"/>
      <c r="AY46" s="56"/>
      <c r="AZ46" s="51"/>
      <c r="BA46" s="58"/>
      <c r="BB46" s="96"/>
      <c r="BC46" s="56"/>
      <c r="BD46" s="56"/>
      <c r="BE46" s="51"/>
      <c r="BF46" s="62"/>
      <c r="BG46" s="288"/>
      <c r="BI46" s="289"/>
    </row>
    <row r="47" spans="1:69" ht="39.65" customHeight="1" x14ac:dyDescent="0.3">
      <c r="A47" s="97">
        <v>36</v>
      </c>
      <c r="B47" s="267" t="s">
        <v>54</v>
      </c>
      <c r="C47" s="43">
        <f t="shared" si="15"/>
        <v>5</v>
      </c>
      <c r="D47" s="44">
        <v>1</v>
      </c>
      <c r="E47" s="45">
        <f t="shared" si="20"/>
        <v>60</v>
      </c>
      <c r="F47" s="44">
        <f t="shared" si="16"/>
        <v>30</v>
      </c>
      <c r="G47" s="66">
        <f t="shared" si="18"/>
        <v>30</v>
      </c>
      <c r="H47" s="45">
        <f t="shared" si="21"/>
        <v>0</v>
      </c>
      <c r="I47" s="372"/>
      <c r="J47" s="364"/>
      <c r="K47" s="364"/>
      <c r="L47" s="368"/>
      <c r="M47" s="374"/>
      <c r="N47" s="377"/>
      <c r="O47" s="356"/>
      <c r="P47" s="356"/>
      <c r="Q47" s="347"/>
      <c r="R47" s="378"/>
      <c r="S47" s="386"/>
      <c r="T47" s="400"/>
      <c r="U47" s="400"/>
      <c r="V47" s="400"/>
      <c r="W47" s="405"/>
      <c r="X47" s="403"/>
      <c r="Y47" s="400"/>
      <c r="Z47" s="400"/>
      <c r="AA47" s="388"/>
      <c r="AB47" s="389"/>
      <c r="AC47" s="55"/>
      <c r="AD47" s="56"/>
      <c r="AE47" s="56"/>
      <c r="AF47" s="49"/>
      <c r="AG47" s="279"/>
      <c r="AH47" s="435"/>
      <c r="AI47" s="91"/>
      <c r="AJ47" s="91"/>
      <c r="AK47" s="343"/>
      <c r="AL47" s="92"/>
      <c r="AM47" s="439">
        <v>2</v>
      </c>
      <c r="AN47" s="56">
        <v>2</v>
      </c>
      <c r="AO47" s="56"/>
      <c r="AP47" s="67" t="s">
        <v>12</v>
      </c>
      <c r="AQ47" s="302">
        <v>5</v>
      </c>
      <c r="AR47" s="96"/>
      <c r="AS47" s="56"/>
      <c r="AT47" s="56"/>
      <c r="AU47" s="51"/>
      <c r="AV47" s="58"/>
      <c r="AW47" s="96"/>
      <c r="AX47" s="56"/>
      <c r="AY47" s="56"/>
      <c r="AZ47" s="51"/>
      <c r="BA47" s="58"/>
      <c r="BB47" s="96"/>
      <c r="BC47" s="56"/>
      <c r="BD47" s="56"/>
      <c r="BE47" s="51"/>
      <c r="BF47" s="62"/>
      <c r="BI47" s="289"/>
    </row>
    <row r="48" spans="1:69" ht="40" customHeight="1" x14ac:dyDescent="0.3">
      <c r="A48" s="97">
        <v>37</v>
      </c>
      <c r="B48" s="303" t="s">
        <v>115</v>
      </c>
      <c r="C48" s="43">
        <f t="shared" si="15"/>
        <v>4</v>
      </c>
      <c r="D48" s="44"/>
      <c r="E48" s="45">
        <f>F48+G48+H48</f>
        <v>60</v>
      </c>
      <c r="F48" s="44">
        <f t="shared" si="16"/>
        <v>15</v>
      </c>
      <c r="G48" s="66">
        <f>J48*15+O48*15+T48*15+Y48*15+AD48*15+AI48*15+AN48*15+AS48*15+AX48*15+BC48*15</f>
        <v>45</v>
      </c>
      <c r="H48" s="45">
        <f t="shared" si="21"/>
        <v>0</v>
      </c>
      <c r="I48" s="372"/>
      <c r="J48" s="364"/>
      <c r="K48" s="364"/>
      <c r="L48" s="368"/>
      <c r="M48" s="374"/>
      <c r="N48" s="377"/>
      <c r="O48" s="356"/>
      <c r="P48" s="356"/>
      <c r="Q48" s="347"/>
      <c r="R48" s="379"/>
      <c r="S48" s="395"/>
      <c r="T48" s="399"/>
      <c r="U48" s="399"/>
      <c r="V48" s="399"/>
      <c r="W48" s="397"/>
      <c r="X48" s="403"/>
      <c r="Y48" s="400"/>
      <c r="Z48" s="400"/>
      <c r="AA48" s="388"/>
      <c r="AB48" s="393"/>
      <c r="AC48" s="90"/>
      <c r="AD48" s="91"/>
      <c r="AE48" s="91"/>
      <c r="AF48" s="79"/>
      <c r="AG48" s="108"/>
      <c r="AH48" s="55">
        <v>1</v>
      </c>
      <c r="AI48" s="56">
        <v>3</v>
      </c>
      <c r="AJ48" s="91"/>
      <c r="AK48" s="343"/>
      <c r="AL48" s="302">
        <v>4</v>
      </c>
      <c r="AM48" s="96"/>
      <c r="AN48" s="56"/>
      <c r="AO48" s="56"/>
      <c r="AP48" s="51"/>
      <c r="AQ48" s="58"/>
      <c r="AR48" s="96"/>
      <c r="AS48" s="56"/>
      <c r="AT48" s="56"/>
      <c r="AU48" s="51"/>
      <c r="AV48" s="58"/>
      <c r="AW48" s="96"/>
      <c r="AX48" s="56"/>
      <c r="AY48" s="56"/>
      <c r="AZ48" s="51"/>
      <c r="BA48" s="58"/>
      <c r="BB48" s="96"/>
      <c r="BC48" s="56"/>
      <c r="BD48" s="56"/>
      <c r="BE48" s="51"/>
      <c r="BF48" s="62"/>
      <c r="BI48" s="289"/>
    </row>
    <row r="49" spans="1:61" ht="20.25" customHeight="1" x14ac:dyDescent="0.3">
      <c r="A49" s="97">
        <v>38</v>
      </c>
      <c r="B49" s="303" t="s">
        <v>23</v>
      </c>
      <c r="C49" s="43">
        <f t="shared" si="15"/>
        <v>2</v>
      </c>
      <c r="D49" s="44"/>
      <c r="E49" s="45">
        <f>F49+G49+H49</f>
        <v>30</v>
      </c>
      <c r="F49" s="44">
        <f t="shared" si="16"/>
        <v>0</v>
      </c>
      <c r="G49" s="66">
        <f>J49*15+O49*15+T49*15+Y49*15+AD49*15+AI49*15+AN49*15+AS49*15+AX49*15+BC49*15</f>
        <v>30</v>
      </c>
      <c r="H49" s="45">
        <f t="shared" si="21"/>
        <v>0</v>
      </c>
      <c r="I49" s="372"/>
      <c r="J49" s="364"/>
      <c r="K49" s="364"/>
      <c r="L49" s="368"/>
      <c r="M49" s="374"/>
      <c r="N49" s="377"/>
      <c r="O49" s="356"/>
      <c r="P49" s="356"/>
      <c r="Q49" s="346"/>
      <c r="R49" s="370"/>
      <c r="S49" s="395"/>
      <c r="T49" s="400">
        <v>2</v>
      </c>
      <c r="U49" s="399"/>
      <c r="V49" s="399"/>
      <c r="W49" s="405">
        <v>2</v>
      </c>
      <c r="X49" s="403"/>
      <c r="Y49" s="400"/>
      <c r="Z49" s="400"/>
      <c r="AA49" s="388"/>
      <c r="AB49" s="393"/>
      <c r="AC49" s="90"/>
      <c r="AD49" s="91"/>
      <c r="AE49" s="91"/>
      <c r="AF49" s="79"/>
      <c r="AG49" s="108"/>
      <c r="AH49" s="60"/>
      <c r="AI49" s="56"/>
      <c r="AJ49" s="56"/>
      <c r="AK49" s="51"/>
      <c r="AL49" s="58"/>
      <c r="AM49" s="96"/>
      <c r="AN49" s="56"/>
      <c r="AO49" s="56"/>
      <c r="AP49" s="51"/>
      <c r="AQ49" s="58"/>
      <c r="AR49" s="96"/>
      <c r="AS49" s="56"/>
      <c r="AT49" s="56"/>
      <c r="AU49" s="51"/>
      <c r="AV49" s="58"/>
      <c r="AW49" s="96"/>
      <c r="AX49" s="56"/>
      <c r="AY49" s="56"/>
      <c r="AZ49" s="51"/>
      <c r="BA49" s="58"/>
      <c r="BB49" s="96"/>
      <c r="BC49" s="56"/>
      <c r="BD49" s="56"/>
      <c r="BE49" s="51"/>
      <c r="BF49" s="62"/>
      <c r="BI49" s="289"/>
    </row>
    <row r="50" spans="1:61" ht="28" x14ac:dyDescent="0.3">
      <c r="A50" s="97">
        <v>39</v>
      </c>
      <c r="B50" s="267" t="s">
        <v>27</v>
      </c>
      <c r="C50" s="43">
        <f t="shared" si="15"/>
        <v>1</v>
      </c>
      <c r="D50" s="44"/>
      <c r="E50" s="45">
        <f t="shared" si="20"/>
        <v>15</v>
      </c>
      <c r="F50" s="44">
        <f t="shared" si="16"/>
        <v>0</v>
      </c>
      <c r="G50" s="66">
        <f t="shared" si="18"/>
        <v>0</v>
      </c>
      <c r="H50" s="45">
        <f t="shared" si="17"/>
        <v>15</v>
      </c>
      <c r="I50" s="372"/>
      <c r="J50" s="364"/>
      <c r="K50" s="364"/>
      <c r="L50" s="368"/>
      <c r="M50" s="380"/>
      <c r="N50" s="377"/>
      <c r="O50" s="356"/>
      <c r="P50" s="356"/>
      <c r="Q50" s="347"/>
      <c r="R50" s="381"/>
      <c r="S50" s="390"/>
      <c r="T50" s="400"/>
      <c r="U50" s="400"/>
      <c r="V50" s="400"/>
      <c r="W50" s="392"/>
      <c r="X50" s="403"/>
      <c r="Y50" s="400"/>
      <c r="Z50" s="400"/>
      <c r="AA50" s="388"/>
      <c r="AB50" s="392"/>
      <c r="AC50" s="55"/>
      <c r="AD50" s="98"/>
      <c r="AE50" s="56">
        <v>0.5</v>
      </c>
      <c r="AF50" s="49"/>
      <c r="AG50" s="5">
        <v>0.5</v>
      </c>
      <c r="AH50" s="60"/>
      <c r="AI50" s="56"/>
      <c r="AJ50" s="56"/>
      <c r="AK50" s="51"/>
      <c r="AL50" s="58"/>
      <c r="AM50" s="60"/>
      <c r="AN50" s="56"/>
      <c r="AO50" s="56"/>
      <c r="AP50" s="51"/>
      <c r="AQ50" s="58"/>
      <c r="AR50" s="60"/>
      <c r="AS50" s="56"/>
      <c r="AT50" s="56"/>
      <c r="AU50" s="51"/>
      <c r="AV50" s="58"/>
      <c r="AW50" s="60"/>
      <c r="AX50" s="56"/>
      <c r="AY50" s="56"/>
      <c r="AZ50" s="51"/>
      <c r="BA50" s="58"/>
      <c r="BB50" s="60"/>
      <c r="BC50" s="56"/>
      <c r="BD50" s="56">
        <v>0.5</v>
      </c>
      <c r="BE50" s="51"/>
      <c r="BF50" s="62">
        <v>0.5</v>
      </c>
    </row>
    <row r="51" spans="1:61" ht="28" x14ac:dyDescent="0.3">
      <c r="A51" s="344">
        <v>40</v>
      </c>
      <c r="B51" s="328" t="s">
        <v>112</v>
      </c>
      <c r="C51" s="275">
        <f t="shared" si="15"/>
        <v>10</v>
      </c>
      <c r="D51" s="317"/>
      <c r="E51" s="273">
        <f t="shared" si="20"/>
        <v>120</v>
      </c>
      <c r="F51" s="317">
        <f t="shared" si="16"/>
        <v>0</v>
      </c>
      <c r="G51" s="280">
        <f t="shared" si="18"/>
        <v>0</v>
      </c>
      <c r="H51" s="273">
        <f t="shared" si="17"/>
        <v>120</v>
      </c>
      <c r="I51" s="427"/>
      <c r="J51" s="428"/>
      <c r="K51" s="428"/>
      <c r="L51" s="429"/>
      <c r="M51" s="430"/>
      <c r="N51" s="318"/>
      <c r="O51" s="319"/>
      <c r="P51" s="319"/>
      <c r="Q51" s="431"/>
      <c r="R51" s="320"/>
      <c r="S51" s="432"/>
      <c r="T51" s="319"/>
      <c r="U51" s="319"/>
      <c r="V51" s="319"/>
      <c r="W51" s="273"/>
      <c r="X51" s="318"/>
      <c r="Y51" s="319"/>
      <c r="Z51" s="319"/>
      <c r="AA51" s="431"/>
      <c r="AB51" s="273"/>
      <c r="AC51" s="318"/>
      <c r="AD51" s="319"/>
      <c r="AE51" s="324">
        <v>3</v>
      </c>
      <c r="AF51" s="319"/>
      <c r="AG51" s="273">
        <v>4</v>
      </c>
      <c r="AH51" s="320"/>
      <c r="AI51" s="319"/>
      <c r="AJ51" s="324">
        <v>5</v>
      </c>
      <c r="AK51" s="321"/>
      <c r="AL51" s="322">
        <v>6</v>
      </c>
      <c r="AM51" s="320"/>
      <c r="AN51" s="319"/>
      <c r="AO51" s="319"/>
      <c r="AP51" s="321"/>
      <c r="AQ51" s="322"/>
      <c r="AR51" s="320"/>
      <c r="AS51" s="319"/>
      <c r="AT51" s="319"/>
      <c r="AU51" s="321"/>
      <c r="AV51" s="322"/>
      <c r="AW51" s="320"/>
      <c r="AX51" s="319"/>
      <c r="AY51" s="319"/>
      <c r="AZ51" s="321"/>
      <c r="BA51" s="322"/>
      <c r="BB51" s="320"/>
      <c r="BC51" s="319"/>
      <c r="BD51" s="319"/>
      <c r="BE51" s="321"/>
      <c r="BF51" s="323"/>
      <c r="BG51" s="281"/>
    </row>
    <row r="52" spans="1:61" ht="54" customHeight="1" x14ac:dyDescent="0.3">
      <c r="A52" s="269" t="s">
        <v>24</v>
      </c>
      <c r="B52" s="268" t="s">
        <v>117</v>
      </c>
      <c r="C52" s="307">
        <f t="shared" ref="C52:H52" si="22">SUM(C53:C66)</f>
        <v>55</v>
      </c>
      <c r="D52" s="308">
        <f t="shared" si="22"/>
        <v>5</v>
      </c>
      <c r="E52" s="309">
        <f t="shared" si="22"/>
        <v>675</v>
      </c>
      <c r="F52" s="310">
        <f t="shared" si="22"/>
        <v>195</v>
      </c>
      <c r="G52" s="311">
        <f t="shared" si="22"/>
        <v>315</v>
      </c>
      <c r="H52" s="309">
        <f t="shared" si="22"/>
        <v>165</v>
      </c>
      <c r="I52" s="419"/>
      <c r="J52" s="420"/>
      <c r="K52" s="420"/>
      <c r="L52" s="421"/>
      <c r="M52" s="422"/>
      <c r="N52" s="423"/>
      <c r="O52" s="420"/>
      <c r="P52" s="420"/>
      <c r="Q52" s="424"/>
      <c r="R52" s="423"/>
      <c r="S52" s="425"/>
      <c r="T52" s="420"/>
      <c r="U52" s="420"/>
      <c r="V52" s="424"/>
      <c r="W52" s="423"/>
      <c r="X52" s="425"/>
      <c r="Y52" s="420"/>
      <c r="Z52" s="420"/>
      <c r="AA52" s="424"/>
      <c r="AB52" s="426"/>
      <c r="AC52" s="31"/>
      <c r="AD52" s="32"/>
      <c r="AE52" s="32"/>
      <c r="AF52" s="102"/>
      <c r="AG52" s="103"/>
      <c r="AH52" s="104"/>
      <c r="AI52" s="32"/>
      <c r="AJ52" s="32"/>
      <c r="AK52" s="102"/>
      <c r="AL52" s="105"/>
      <c r="AM52" s="31"/>
      <c r="AN52" s="32"/>
      <c r="AO52" s="32"/>
      <c r="AP52" s="102"/>
      <c r="AQ52" s="105"/>
      <c r="AR52" s="31"/>
      <c r="AS52" s="32"/>
      <c r="AT52" s="32"/>
      <c r="AU52" s="102"/>
      <c r="AV52" s="105"/>
      <c r="AW52" s="31"/>
      <c r="AX52" s="32"/>
      <c r="AY52" s="32"/>
      <c r="AZ52" s="102"/>
      <c r="BA52" s="105"/>
      <c r="BB52" s="31"/>
      <c r="BC52" s="32"/>
      <c r="BD52" s="32"/>
      <c r="BE52" s="102"/>
      <c r="BF52" s="106"/>
    </row>
    <row r="53" spans="1:61" ht="18" customHeight="1" x14ac:dyDescent="0.3">
      <c r="A53" s="107">
        <v>41</v>
      </c>
      <c r="B53" s="315" t="s">
        <v>100</v>
      </c>
      <c r="C53" s="43">
        <f t="shared" ref="C53:C68" si="23">SUM(M53,R53,W53,AB53,AG53,AL53,AQ53,AV53,BA53,BF53)</f>
        <v>5</v>
      </c>
      <c r="D53" s="77">
        <v>1</v>
      </c>
      <c r="E53" s="45">
        <f t="shared" ref="E53:E64" si="24">F53+G53+H53</f>
        <v>75</v>
      </c>
      <c r="F53" s="44">
        <f t="shared" ref="F53:F66" si="25">I53*15+N53*15+S53*15+X53*15+AC53*15+AH53*15+AM53*15+AR53*15+AW53*15+BB53*15</f>
        <v>30</v>
      </c>
      <c r="G53" s="46">
        <f t="shared" ref="G53:G68" si="26">J53*15+O53*15+T53*15+Y53*15+AD53*15+AI53*15+AN53*15+AS53*15+AX53*15+BC53*15</f>
        <v>45</v>
      </c>
      <c r="H53" s="45">
        <f t="shared" ref="H53:H66" si="27">K53*15+P53*15+U53*15+Z53*15+AE53*15+AJ53*15+AO53*15+AT53*15+AY53*15+BD53*15</f>
        <v>0</v>
      </c>
      <c r="I53" s="382"/>
      <c r="J53" s="383"/>
      <c r="K53" s="383"/>
      <c r="L53" s="384"/>
      <c r="M53" s="380"/>
      <c r="N53" s="377"/>
      <c r="O53" s="356"/>
      <c r="P53" s="356"/>
      <c r="Q53" s="356"/>
      <c r="R53" s="376"/>
      <c r="S53" s="403"/>
      <c r="T53" s="400"/>
      <c r="U53" s="400"/>
      <c r="V53" s="400"/>
      <c r="W53" s="404"/>
      <c r="X53" s="403"/>
      <c r="Y53" s="399"/>
      <c r="Z53" s="400"/>
      <c r="AA53" s="406"/>
      <c r="AB53" s="404"/>
      <c r="AC53" s="55">
        <v>2</v>
      </c>
      <c r="AD53" s="56">
        <v>3</v>
      </c>
      <c r="AE53" s="56"/>
      <c r="AF53" s="56" t="s">
        <v>12</v>
      </c>
      <c r="AG53" s="59">
        <v>5</v>
      </c>
      <c r="AH53" s="55"/>
      <c r="AI53" s="56"/>
      <c r="AJ53" s="61"/>
      <c r="AK53" s="57"/>
      <c r="AL53" s="58"/>
      <c r="AM53" s="55"/>
      <c r="AN53" s="56"/>
      <c r="AO53" s="61"/>
      <c r="AP53" s="57"/>
      <c r="AQ53" s="58"/>
      <c r="AR53" s="55"/>
      <c r="AS53" s="56"/>
      <c r="AT53" s="61"/>
      <c r="AU53" s="57"/>
      <c r="AV53" s="58"/>
      <c r="AW53" s="55"/>
      <c r="AX53" s="56"/>
      <c r="AY53" s="61"/>
      <c r="AZ53" s="57"/>
      <c r="BA53" s="58"/>
      <c r="BB53" s="55"/>
      <c r="BC53" s="56"/>
      <c r="BD53" s="61"/>
      <c r="BE53" s="57"/>
      <c r="BF53" s="62"/>
    </row>
    <row r="54" spans="1:61" ht="21" customHeight="1" x14ac:dyDescent="0.25">
      <c r="A54" s="107">
        <v>42</v>
      </c>
      <c r="B54" s="342" t="s">
        <v>91</v>
      </c>
      <c r="C54" s="43">
        <f t="shared" si="23"/>
        <v>5</v>
      </c>
      <c r="D54" s="44">
        <v>1</v>
      </c>
      <c r="E54" s="45">
        <f t="shared" si="24"/>
        <v>60</v>
      </c>
      <c r="F54" s="44">
        <f t="shared" si="25"/>
        <v>30</v>
      </c>
      <c r="G54" s="46">
        <f t="shared" si="26"/>
        <v>30</v>
      </c>
      <c r="H54" s="45">
        <f t="shared" si="27"/>
        <v>0</v>
      </c>
      <c r="I54" s="382"/>
      <c r="J54" s="383"/>
      <c r="K54" s="383"/>
      <c r="L54" s="384"/>
      <c r="M54" s="380"/>
      <c r="N54" s="377"/>
      <c r="O54" s="356"/>
      <c r="P54" s="356"/>
      <c r="Q54" s="356"/>
      <c r="R54" s="376"/>
      <c r="S54" s="403"/>
      <c r="T54" s="400"/>
      <c r="U54" s="400"/>
      <c r="V54" s="400"/>
      <c r="W54" s="404"/>
      <c r="X54" s="403"/>
      <c r="Y54" s="400"/>
      <c r="Z54" s="400"/>
      <c r="AA54" s="406"/>
      <c r="AB54" s="404"/>
      <c r="AC54" s="55"/>
      <c r="AD54" s="56"/>
      <c r="AE54" s="56"/>
      <c r="AF54" s="56"/>
      <c r="AG54" s="59"/>
      <c r="AH54" s="90"/>
      <c r="AI54" s="91"/>
      <c r="AJ54" s="340"/>
      <c r="AK54" s="341"/>
      <c r="AL54" s="92"/>
      <c r="AM54" s="55">
        <v>2</v>
      </c>
      <c r="AN54" s="56">
        <v>2</v>
      </c>
      <c r="AO54" s="61"/>
      <c r="AP54" s="57" t="s">
        <v>12</v>
      </c>
      <c r="AQ54" s="58">
        <v>5</v>
      </c>
      <c r="AR54" s="55"/>
      <c r="AS54" s="56"/>
      <c r="AT54" s="61"/>
      <c r="AU54" s="57"/>
      <c r="AV54" s="58"/>
      <c r="AW54" s="55"/>
      <c r="AX54" s="56"/>
      <c r="AY54" s="61"/>
      <c r="AZ54" s="57"/>
      <c r="BA54" s="58"/>
      <c r="BB54" s="55"/>
      <c r="BC54" s="56"/>
      <c r="BD54" s="61"/>
      <c r="BE54" s="57"/>
      <c r="BF54" s="62"/>
    </row>
    <row r="55" spans="1:61" ht="24" customHeight="1" x14ac:dyDescent="0.3">
      <c r="A55" s="107">
        <v>43</v>
      </c>
      <c r="B55" s="303" t="s">
        <v>86</v>
      </c>
      <c r="C55" s="43">
        <f t="shared" si="23"/>
        <v>4</v>
      </c>
      <c r="D55" s="44">
        <v>1</v>
      </c>
      <c r="E55" s="45">
        <f t="shared" si="24"/>
        <v>60</v>
      </c>
      <c r="F55" s="44">
        <f>I55*15+N55*15+S55*15+X55*15+AC55*15+AH55*15+AM55*15+AR55*15+AW55*15+BB55*15</f>
        <v>30</v>
      </c>
      <c r="G55" s="46">
        <f t="shared" si="26"/>
        <v>30</v>
      </c>
      <c r="H55" s="45">
        <f>K55*15+P55*15+U55*15+Z55*15+AE55*15+AJ55*15+AO55*15+AT55*15+AY55*15+BD55*15</f>
        <v>0</v>
      </c>
      <c r="I55" s="382"/>
      <c r="J55" s="383"/>
      <c r="K55" s="383"/>
      <c r="L55" s="384"/>
      <c r="M55" s="380"/>
      <c r="N55" s="377"/>
      <c r="O55" s="356"/>
      <c r="P55" s="356"/>
      <c r="Q55" s="356"/>
      <c r="R55" s="376"/>
      <c r="S55" s="403"/>
      <c r="T55" s="400"/>
      <c r="U55" s="400"/>
      <c r="V55" s="400"/>
      <c r="W55" s="404"/>
      <c r="X55" s="403"/>
      <c r="Y55" s="400"/>
      <c r="Z55" s="400"/>
      <c r="AA55" s="406"/>
      <c r="AB55" s="404"/>
      <c r="AC55" s="55"/>
      <c r="AD55" s="56"/>
      <c r="AE55" s="56"/>
      <c r="AF55" s="56"/>
      <c r="AG55" s="59"/>
      <c r="AH55" s="55"/>
      <c r="AI55" s="56"/>
      <c r="AJ55" s="61"/>
      <c r="AK55" s="57"/>
      <c r="AL55" s="58"/>
      <c r="AM55" s="55">
        <v>2</v>
      </c>
      <c r="AN55" s="56">
        <v>2</v>
      </c>
      <c r="AO55" s="61"/>
      <c r="AP55" s="57" t="s">
        <v>12</v>
      </c>
      <c r="AQ55" s="58">
        <v>4</v>
      </c>
      <c r="AR55" s="55"/>
      <c r="AS55" s="56"/>
      <c r="AT55" s="61"/>
      <c r="AU55" s="57"/>
      <c r="AV55" s="58"/>
      <c r="AW55" s="55"/>
      <c r="AX55" s="56"/>
      <c r="AY55" s="61"/>
      <c r="AZ55" s="57"/>
      <c r="BA55" s="58"/>
      <c r="BB55" s="55"/>
      <c r="BC55" s="56"/>
      <c r="BD55" s="61"/>
      <c r="BE55" s="57"/>
      <c r="BF55" s="62"/>
    </row>
    <row r="56" spans="1:61" ht="31.5" customHeight="1" x14ac:dyDescent="0.3">
      <c r="A56" s="107">
        <v>44</v>
      </c>
      <c r="B56" s="303" t="s">
        <v>94</v>
      </c>
      <c r="C56" s="43">
        <f t="shared" si="23"/>
        <v>5</v>
      </c>
      <c r="D56" s="44">
        <v>1</v>
      </c>
      <c r="E56" s="45">
        <f t="shared" si="24"/>
        <v>60</v>
      </c>
      <c r="F56" s="44">
        <f>I56*15+N56*15+S56*15+X56*15+AC56*15+AH56*15+AM56*15+AR56*15+AW56*15+BB56*15</f>
        <v>30</v>
      </c>
      <c r="G56" s="46">
        <f t="shared" si="26"/>
        <v>30</v>
      </c>
      <c r="H56" s="45">
        <f t="shared" si="27"/>
        <v>0</v>
      </c>
      <c r="I56" s="382"/>
      <c r="J56" s="383"/>
      <c r="K56" s="383"/>
      <c r="L56" s="384"/>
      <c r="M56" s="380"/>
      <c r="N56" s="377"/>
      <c r="O56" s="356"/>
      <c r="P56" s="356"/>
      <c r="Q56" s="356"/>
      <c r="R56" s="376"/>
      <c r="S56" s="403"/>
      <c r="T56" s="400"/>
      <c r="U56" s="400"/>
      <c r="V56" s="400"/>
      <c r="W56" s="404"/>
      <c r="X56" s="403"/>
      <c r="Y56" s="400"/>
      <c r="Z56" s="400"/>
      <c r="AA56" s="406"/>
      <c r="AB56" s="404"/>
      <c r="AC56" s="55"/>
      <c r="AD56" s="56"/>
      <c r="AE56" s="56"/>
      <c r="AF56" s="56"/>
      <c r="AG56" s="59"/>
      <c r="AH56" s="55"/>
      <c r="AI56" s="56"/>
      <c r="AJ56" s="61"/>
      <c r="AK56" s="57"/>
      <c r="AL56" s="58"/>
      <c r="AM56" s="55"/>
      <c r="AN56" s="56"/>
      <c r="AO56" s="61"/>
      <c r="AP56" s="57"/>
      <c r="AQ56" s="58"/>
      <c r="AR56" s="55"/>
      <c r="AS56" s="56"/>
      <c r="AT56" s="61"/>
      <c r="AU56" s="57"/>
      <c r="AV56" s="58"/>
      <c r="AW56" s="55">
        <v>2</v>
      </c>
      <c r="AX56" s="56">
        <v>2</v>
      </c>
      <c r="AY56" s="61"/>
      <c r="AZ56" s="57" t="s">
        <v>12</v>
      </c>
      <c r="BA56" s="58">
        <v>5</v>
      </c>
      <c r="BB56" s="55"/>
      <c r="BC56" s="56"/>
      <c r="BD56" s="61"/>
      <c r="BE56" s="57"/>
      <c r="BF56" s="62"/>
    </row>
    <row r="57" spans="1:61" ht="28" x14ac:dyDescent="0.3">
      <c r="A57" s="107">
        <v>45</v>
      </c>
      <c r="B57" s="303" t="s">
        <v>48</v>
      </c>
      <c r="C57" s="43">
        <f t="shared" si="23"/>
        <v>3</v>
      </c>
      <c r="D57" s="44"/>
      <c r="E57" s="45">
        <f t="shared" si="24"/>
        <v>45</v>
      </c>
      <c r="F57" s="44">
        <f t="shared" si="25"/>
        <v>15</v>
      </c>
      <c r="G57" s="46">
        <f t="shared" si="26"/>
        <v>30</v>
      </c>
      <c r="H57" s="45">
        <f t="shared" si="27"/>
        <v>0</v>
      </c>
      <c r="I57" s="382"/>
      <c r="J57" s="383"/>
      <c r="K57" s="383"/>
      <c r="L57" s="384"/>
      <c r="M57" s="380"/>
      <c r="N57" s="377"/>
      <c r="O57" s="356"/>
      <c r="P57" s="356"/>
      <c r="Q57" s="356"/>
      <c r="R57" s="376"/>
      <c r="S57" s="403"/>
      <c r="T57" s="400"/>
      <c r="U57" s="400"/>
      <c r="V57" s="400"/>
      <c r="W57" s="404"/>
      <c r="X57" s="403"/>
      <c r="Y57" s="400"/>
      <c r="Z57" s="400"/>
      <c r="AA57" s="406"/>
      <c r="AB57" s="404"/>
      <c r="AC57" s="55">
        <v>1</v>
      </c>
      <c r="AD57" s="56">
        <v>2</v>
      </c>
      <c r="AE57" s="56"/>
      <c r="AF57" s="56"/>
      <c r="AG57" s="59">
        <v>3</v>
      </c>
      <c r="AH57" s="60"/>
      <c r="AI57" s="61"/>
      <c r="AJ57" s="61"/>
      <c r="AK57" s="57"/>
      <c r="AL57" s="58"/>
      <c r="AM57" s="60"/>
      <c r="AN57" s="61"/>
      <c r="AO57" s="61"/>
      <c r="AP57" s="57"/>
      <c r="AQ57" s="58"/>
      <c r="AR57" s="60"/>
      <c r="AS57" s="61"/>
      <c r="AT57" s="61"/>
      <c r="AU57" s="57"/>
      <c r="AV57" s="58"/>
      <c r="AW57" s="60"/>
      <c r="AX57" s="61"/>
      <c r="AY57" s="61"/>
      <c r="AZ57" s="57"/>
      <c r="BA57" s="58"/>
      <c r="BB57" s="60"/>
      <c r="BC57" s="61"/>
      <c r="BD57" s="61"/>
      <c r="BE57" s="57"/>
      <c r="BF57" s="62"/>
    </row>
    <row r="58" spans="1:61" ht="25.5" customHeight="1" x14ac:dyDescent="0.3">
      <c r="A58" s="107">
        <v>46</v>
      </c>
      <c r="B58" s="303" t="s">
        <v>103</v>
      </c>
      <c r="C58" s="43">
        <f t="shared" si="23"/>
        <v>5</v>
      </c>
      <c r="D58" s="44">
        <v>1</v>
      </c>
      <c r="E58" s="45">
        <f>F58+G58+H58</f>
        <v>60</v>
      </c>
      <c r="F58" s="44">
        <f t="shared" si="25"/>
        <v>30</v>
      </c>
      <c r="G58" s="46">
        <f t="shared" si="26"/>
        <v>30</v>
      </c>
      <c r="H58" s="45">
        <f t="shared" si="27"/>
        <v>0</v>
      </c>
      <c r="I58" s="382"/>
      <c r="J58" s="383"/>
      <c r="K58" s="383"/>
      <c r="L58" s="384"/>
      <c r="M58" s="380"/>
      <c r="N58" s="377"/>
      <c r="O58" s="356"/>
      <c r="P58" s="356"/>
      <c r="Q58" s="356"/>
      <c r="R58" s="376"/>
      <c r="S58" s="403"/>
      <c r="T58" s="400"/>
      <c r="U58" s="400"/>
      <c r="V58" s="400"/>
      <c r="W58" s="404"/>
      <c r="X58" s="403"/>
      <c r="Y58" s="400"/>
      <c r="Z58" s="400"/>
      <c r="AA58" s="406"/>
      <c r="AB58" s="404"/>
      <c r="AC58" s="55"/>
      <c r="AD58" s="56"/>
      <c r="AE58" s="56"/>
      <c r="AF58" s="56"/>
      <c r="AG58" s="59"/>
      <c r="AH58" s="60"/>
      <c r="AI58" s="61"/>
      <c r="AJ58" s="61"/>
      <c r="AK58" s="57"/>
      <c r="AL58" s="58"/>
      <c r="AM58" s="60"/>
      <c r="AN58" s="61"/>
      <c r="AO58" s="61"/>
      <c r="AP58" s="57"/>
      <c r="AQ58" s="58"/>
      <c r="AR58" s="60">
        <v>2</v>
      </c>
      <c r="AS58" s="61">
        <v>2</v>
      </c>
      <c r="AT58" s="61"/>
      <c r="AU58" s="57" t="s">
        <v>12</v>
      </c>
      <c r="AV58" s="58">
        <v>5</v>
      </c>
      <c r="AW58" s="60"/>
      <c r="AX58" s="61"/>
      <c r="AY58" s="61"/>
      <c r="AZ58" s="57"/>
      <c r="BA58" s="58"/>
      <c r="BB58" s="60"/>
      <c r="BC58" s="61"/>
      <c r="BD58" s="61"/>
      <c r="BE58" s="57"/>
      <c r="BF58" s="62"/>
    </row>
    <row r="59" spans="1:61" ht="31.5" customHeight="1" x14ac:dyDescent="0.3">
      <c r="A59" s="107">
        <v>47</v>
      </c>
      <c r="B59" s="303" t="s">
        <v>73</v>
      </c>
      <c r="C59" s="43">
        <f t="shared" si="23"/>
        <v>5</v>
      </c>
      <c r="D59" s="44"/>
      <c r="E59" s="45">
        <f t="shared" si="24"/>
        <v>60</v>
      </c>
      <c r="F59" s="44">
        <f t="shared" si="25"/>
        <v>0</v>
      </c>
      <c r="G59" s="46">
        <f t="shared" si="26"/>
        <v>0</v>
      </c>
      <c r="H59" s="45">
        <f t="shared" si="27"/>
        <v>60</v>
      </c>
      <c r="I59" s="382"/>
      <c r="J59" s="383"/>
      <c r="K59" s="383"/>
      <c r="L59" s="384"/>
      <c r="M59" s="380"/>
      <c r="N59" s="377"/>
      <c r="O59" s="356"/>
      <c r="P59" s="356"/>
      <c r="Q59" s="356"/>
      <c r="R59" s="376"/>
      <c r="S59" s="403"/>
      <c r="T59" s="400"/>
      <c r="U59" s="400"/>
      <c r="V59" s="400"/>
      <c r="W59" s="404"/>
      <c r="X59" s="403"/>
      <c r="Y59" s="400"/>
      <c r="Z59" s="400"/>
      <c r="AA59" s="406"/>
      <c r="AB59" s="404"/>
      <c r="AC59" s="55"/>
      <c r="AD59" s="56"/>
      <c r="AE59" s="56"/>
      <c r="AF59" s="56"/>
      <c r="AG59" s="59"/>
      <c r="AH59" s="60"/>
      <c r="AI59" s="61"/>
      <c r="AJ59" s="61"/>
      <c r="AK59" s="57"/>
      <c r="AL59" s="58"/>
      <c r="AM59" s="60"/>
      <c r="AN59" s="61"/>
      <c r="AO59" s="61">
        <v>4</v>
      </c>
      <c r="AP59" s="57"/>
      <c r="AQ59" s="58">
        <v>5</v>
      </c>
      <c r="AR59" s="60"/>
      <c r="AS59" s="61"/>
      <c r="AT59" s="61"/>
      <c r="AU59" s="57"/>
      <c r="AV59" s="58"/>
      <c r="AW59" s="60"/>
      <c r="AX59" s="61"/>
      <c r="AY59" s="61"/>
      <c r="AZ59" s="57"/>
      <c r="BA59" s="58"/>
      <c r="BB59" s="60"/>
      <c r="BC59" s="61"/>
      <c r="BD59" s="61"/>
      <c r="BE59" s="57"/>
      <c r="BF59" s="62"/>
    </row>
    <row r="60" spans="1:61" ht="24" customHeight="1" x14ac:dyDescent="0.3">
      <c r="A60" s="107">
        <v>48</v>
      </c>
      <c r="B60" s="303" t="s">
        <v>87</v>
      </c>
      <c r="C60" s="43">
        <f t="shared" si="23"/>
        <v>3</v>
      </c>
      <c r="D60" s="44"/>
      <c r="E60" s="45">
        <f t="shared" si="24"/>
        <v>30</v>
      </c>
      <c r="F60" s="44">
        <f t="shared" si="25"/>
        <v>0</v>
      </c>
      <c r="G60" s="46">
        <f t="shared" si="26"/>
        <v>0</v>
      </c>
      <c r="H60" s="45">
        <f t="shared" si="27"/>
        <v>30</v>
      </c>
      <c r="I60" s="382"/>
      <c r="J60" s="383"/>
      <c r="K60" s="383"/>
      <c r="L60" s="384"/>
      <c r="M60" s="380"/>
      <c r="N60" s="377"/>
      <c r="O60" s="356"/>
      <c r="P60" s="356"/>
      <c r="Q60" s="356"/>
      <c r="R60" s="376"/>
      <c r="S60" s="403"/>
      <c r="T60" s="400"/>
      <c r="U60" s="400"/>
      <c r="V60" s="400"/>
      <c r="W60" s="404"/>
      <c r="X60" s="403"/>
      <c r="Y60" s="400"/>
      <c r="Z60" s="400"/>
      <c r="AA60" s="406"/>
      <c r="AB60" s="404"/>
      <c r="AC60" s="55"/>
      <c r="AD60" s="56"/>
      <c r="AE60" s="56">
        <v>2</v>
      </c>
      <c r="AF60" s="56"/>
      <c r="AG60" s="59">
        <v>3</v>
      </c>
      <c r="AH60" s="60"/>
      <c r="AI60" s="61"/>
      <c r="AJ60" s="61"/>
      <c r="AK60" s="57"/>
      <c r="AL60" s="58"/>
      <c r="AM60" s="60"/>
      <c r="AN60" s="61"/>
      <c r="AO60" s="61"/>
      <c r="AP60" s="57"/>
      <c r="AQ60" s="58"/>
      <c r="AR60" s="60"/>
      <c r="AS60" s="61"/>
      <c r="AT60" s="61"/>
      <c r="AU60" s="57"/>
      <c r="AV60" s="58"/>
      <c r="AW60" s="60"/>
      <c r="AX60" s="61"/>
      <c r="AY60" s="61"/>
      <c r="AZ60" s="57"/>
      <c r="BA60" s="58"/>
      <c r="BB60" s="60"/>
      <c r="BC60" s="61"/>
      <c r="BD60" s="61"/>
      <c r="BE60" s="57"/>
      <c r="BF60" s="62"/>
      <c r="BG60" s="281"/>
    </row>
    <row r="61" spans="1:61" ht="32.25" customHeight="1" x14ac:dyDescent="0.3">
      <c r="A61" s="107">
        <v>49</v>
      </c>
      <c r="B61" s="303" t="s">
        <v>116</v>
      </c>
      <c r="C61" s="43">
        <f t="shared" si="23"/>
        <v>3</v>
      </c>
      <c r="D61" s="44"/>
      <c r="E61" s="45">
        <f t="shared" si="24"/>
        <v>30</v>
      </c>
      <c r="F61" s="44">
        <f t="shared" si="25"/>
        <v>0</v>
      </c>
      <c r="G61" s="46">
        <f t="shared" si="26"/>
        <v>30</v>
      </c>
      <c r="H61" s="45">
        <f t="shared" si="27"/>
        <v>0</v>
      </c>
      <c r="I61" s="382"/>
      <c r="J61" s="383"/>
      <c r="K61" s="383"/>
      <c r="L61" s="384"/>
      <c r="M61" s="380"/>
      <c r="N61" s="377"/>
      <c r="O61" s="356"/>
      <c r="P61" s="356"/>
      <c r="Q61" s="356"/>
      <c r="R61" s="376"/>
      <c r="S61" s="403"/>
      <c r="T61" s="400"/>
      <c r="U61" s="400"/>
      <c r="V61" s="400"/>
      <c r="W61" s="404"/>
      <c r="X61" s="403"/>
      <c r="Y61" s="400"/>
      <c r="Z61" s="400"/>
      <c r="AA61" s="406"/>
      <c r="AB61" s="404"/>
      <c r="AC61" s="55"/>
      <c r="AD61" s="56"/>
      <c r="AE61" s="56"/>
      <c r="AF61" s="56"/>
      <c r="AG61" s="59"/>
      <c r="AH61" s="60"/>
      <c r="AI61" s="61"/>
      <c r="AJ61" s="61"/>
      <c r="AK61" s="57"/>
      <c r="AL61" s="58"/>
      <c r="AM61" s="60"/>
      <c r="AN61" s="61"/>
      <c r="AO61" s="61"/>
      <c r="AP61" s="57"/>
      <c r="AQ61" s="58"/>
      <c r="AR61" s="60"/>
      <c r="AS61" s="61"/>
      <c r="AT61" s="61"/>
      <c r="AU61" s="57"/>
      <c r="AV61" s="58"/>
      <c r="AW61" s="60"/>
      <c r="AX61" s="61"/>
      <c r="AY61" s="61"/>
      <c r="AZ61" s="57"/>
      <c r="BA61" s="58"/>
      <c r="BB61" s="60"/>
      <c r="BC61" s="61">
        <v>2</v>
      </c>
      <c r="BD61" s="61"/>
      <c r="BE61" s="57"/>
      <c r="BF61" s="62">
        <v>3</v>
      </c>
      <c r="BG61" s="281"/>
    </row>
    <row r="62" spans="1:61" ht="25" customHeight="1" x14ac:dyDescent="0.3">
      <c r="A62" s="107">
        <v>50</v>
      </c>
      <c r="B62" s="303" t="s">
        <v>113</v>
      </c>
      <c r="C62" s="43">
        <f t="shared" si="23"/>
        <v>3</v>
      </c>
      <c r="D62" s="44"/>
      <c r="E62" s="45">
        <f t="shared" si="24"/>
        <v>30</v>
      </c>
      <c r="F62" s="44">
        <f t="shared" si="25"/>
        <v>0</v>
      </c>
      <c r="G62" s="46">
        <f t="shared" si="26"/>
        <v>30</v>
      </c>
      <c r="H62" s="45">
        <f t="shared" si="27"/>
        <v>0</v>
      </c>
      <c r="I62" s="382"/>
      <c r="J62" s="383"/>
      <c r="K62" s="383"/>
      <c r="L62" s="384"/>
      <c r="M62" s="380"/>
      <c r="N62" s="377"/>
      <c r="O62" s="356"/>
      <c r="P62" s="356"/>
      <c r="Q62" s="356"/>
      <c r="R62" s="376"/>
      <c r="S62" s="403"/>
      <c r="T62" s="400"/>
      <c r="U62" s="400"/>
      <c r="V62" s="401"/>
      <c r="W62" s="392"/>
      <c r="X62" s="403"/>
      <c r="Y62" s="400"/>
      <c r="Z62" s="400"/>
      <c r="AA62" s="406"/>
      <c r="AB62" s="404"/>
      <c r="AC62" s="55"/>
      <c r="AD62" s="56"/>
      <c r="AE62" s="56"/>
      <c r="AF62" s="56"/>
      <c r="AG62" s="59"/>
      <c r="AH62" s="60"/>
      <c r="AI62" s="61"/>
      <c r="AJ62" s="61"/>
      <c r="AK62" s="57"/>
      <c r="AL62" s="58"/>
      <c r="AM62" s="60"/>
      <c r="AN62" s="61"/>
      <c r="AO62" s="61"/>
      <c r="AP62" s="57"/>
      <c r="AQ62" s="58"/>
      <c r="AR62" s="60"/>
      <c r="AS62" s="61">
        <v>2</v>
      </c>
      <c r="AT62" s="61"/>
      <c r="AU62" s="57"/>
      <c r="AV62" s="58">
        <v>3</v>
      </c>
      <c r="AW62" s="60"/>
      <c r="AX62" s="61"/>
      <c r="AY62" s="61"/>
      <c r="AZ62" s="57"/>
      <c r="BA62" s="58"/>
      <c r="BB62" s="60"/>
      <c r="BC62" s="61"/>
      <c r="BD62" s="61"/>
      <c r="BE62" s="57"/>
      <c r="BF62" s="62"/>
    </row>
    <row r="63" spans="1:61" ht="31.5" customHeight="1" x14ac:dyDescent="0.3">
      <c r="A63" s="107">
        <v>51</v>
      </c>
      <c r="B63" s="303" t="s">
        <v>108</v>
      </c>
      <c r="C63" s="43">
        <f t="shared" si="23"/>
        <v>4</v>
      </c>
      <c r="D63" s="44"/>
      <c r="E63" s="45">
        <f t="shared" si="24"/>
        <v>45</v>
      </c>
      <c r="F63" s="44">
        <f t="shared" si="25"/>
        <v>15</v>
      </c>
      <c r="G63" s="46">
        <f t="shared" si="26"/>
        <v>30</v>
      </c>
      <c r="H63" s="45">
        <f t="shared" si="27"/>
        <v>0</v>
      </c>
      <c r="I63" s="382"/>
      <c r="J63" s="383"/>
      <c r="K63" s="383"/>
      <c r="L63" s="384"/>
      <c r="M63" s="380"/>
      <c r="N63" s="377"/>
      <c r="O63" s="356"/>
      <c r="P63" s="356"/>
      <c r="Q63" s="356"/>
      <c r="R63" s="376"/>
      <c r="S63" s="403"/>
      <c r="T63" s="400"/>
      <c r="U63" s="400"/>
      <c r="V63" s="400"/>
      <c r="W63" s="407"/>
      <c r="X63" s="403"/>
      <c r="Y63" s="400"/>
      <c r="Z63" s="400"/>
      <c r="AA63" s="406"/>
      <c r="AB63" s="404"/>
      <c r="AC63" s="55"/>
      <c r="AD63" s="56"/>
      <c r="AE63" s="56"/>
      <c r="AF63" s="56"/>
      <c r="AG63" s="59"/>
      <c r="AH63" s="60"/>
      <c r="AI63" s="61"/>
      <c r="AJ63" s="61"/>
      <c r="AK63" s="57"/>
      <c r="AL63" s="58"/>
      <c r="AM63" s="60"/>
      <c r="AN63" s="61"/>
      <c r="AO63" s="61"/>
      <c r="AP63" s="57"/>
      <c r="AQ63" s="58"/>
      <c r="AR63" s="60"/>
      <c r="AS63" s="61"/>
      <c r="AT63" s="61"/>
      <c r="AU63" s="57"/>
      <c r="AV63" s="58"/>
      <c r="AW63" s="60"/>
      <c r="AX63" s="61"/>
      <c r="AY63" s="61"/>
      <c r="AZ63" s="57"/>
      <c r="BA63" s="58"/>
      <c r="BB63" s="60">
        <v>1</v>
      </c>
      <c r="BC63" s="61">
        <v>2</v>
      </c>
      <c r="BD63" s="61"/>
      <c r="BE63" s="57"/>
      <c r="BF63" s="337">
        <v>4</v>
      </c>
    </row>
    <row r="64" spans="1:61" ht="24" customHeight="1" x14ac:dyDescent="0.3">
      <c r="A64" s="107">
        <v>52</v>
      </c>
      <c r="B64" s="303" t="s">
        <v>49</v>
      </c>
      <c r="C64" s="43">
        <f t="shared" si="23"/>
        <v>5</v>
      </c>
      <c r="D64" s="44"/>
      <c r="E64" s="45">
        <f t="shared" si="24"/>
        <v>60</v>
      </c>
      <c r="F64" s="44">
        <f t="shared" si="25"/>
        <v>15</v>
      </c>
      <c r="G64" s="46">
        <f t="shared" si="26"/>
        <v>0</v>
      </c>
      <c r="H64" s="45">
        <f t="shared" si="27"/>
        <v>45</v>
      </c>
      <c r="I64" s="382"/>
      <c r="J64" s="383"/>
      <c r="K64" s="383"/>
      <c r="L64" s="384"/>
      <c r="M64" s="380"/>
      <c r="N64" s="377"/>
      <c r="O64" s="356"/>
      <c r="P64" s="356"/>
      <c r="Q64" s="356"/>
      <c r="R64" s="376"/>
      <c r="S64" s="403"/>
      <c r="T64" s="400"/>
      <c r="U64" s="400"/>
      <c r="V64" s="400"/>
      <c r="W64" s="407"/>
      <c r="X64" s="403"/>
      <c r="Y64" s="400"/>
      <c r="Z64" s="400"/>
      <c r="AA64" s="406"/>
      <c r="AB64" s="404"/>
      <c r="AC64" s="55"/>
      <c r="AD64" s="56"/>
      <c r="AE64" s="56"/>
      <c r="AF64" s="56"/>
      <c r="AG64" s="59"/>
      <c r="AH64" s="60"/>
      <c r="AI64" s="61"/>
      <c r="AJ64" s="61"/>
      <c r="AK64" s="57"/>
      <c r="AL64" s="58"/>
      <c r="AM64" s="60"/>
      <c r="AN64" s="61"/>
      <c r="AO64" s="61"/>
      <c r="AP64" s="57"/>
      <c r="AQ64" s="58"/>
      <c r="AR64" s="60"/>
      <c r="AS64" s="61"/>
      <c r="AT64" s="61"/>
      <c r="AU64" s="57"/>
      <c r="AV64" s="58"/>
      <c r="AW64" s="60">
        <v>1</v>
      </c>
      <c r="AX64" s="61"/>
      <c r="AY64" s="61">
        <v>3</v>
      </c>
      <c r="AZ64" s="57"/>
      <c r="BA64" s="58">
        <v>5</v>
      </c>
      <c r="BB64" s="60"/>
      <c r="BC64" s="61"/>
      <c r="BD64" s="61"/>
      <c r="BE64" s="57"/>
      <c r="BF64" s="62"/>
    </row>
    <row r="65" spans="1:60" ht="20.149999999999999" customHeight="1" x14ac:dyDescent="0.3">
      <c r="A65" s="107">
        <v>53</v>
      </c>
      <c r="B65" s="316" t="s">
        <v>50</v>
      </c>
      <c r="C65" s="43">
        <f t="shared" si="23"/>
        <v>2</v>
      </c>
      <c r="D65" s="44"/>
      <c r="E65" s="45">
        <f>F65+G65+H65</f>
        <v>30</v>
      </c>
      <c r="F65" s="44">
        <f t="shared" si="25"/>
        <v>0</v>
      </c>
      <c r="G65" s="46">
        <f t="shared" si="26"/>
        <v>30</v>
      </c>
      <c r="H65" s="45">
        <f t="shared" si="27"/>
        <v>0</v>
      </c>
      <c r="I65" s="382"/>
      <c r="J65" s="383"/>
      <c r="K65" s="383"/>
      <c r="L65" s="384"/>
      <c r="M65" s="380"/>
      <c r="N65" s="377"/>
      <c r="O65" s="356"/>
      <c r="P65" s="356"/>
      <c r="Q65" s="356"/>
      <c r="R65" s="376"/>
      <c r="S65" s="403"/>
      <c r="T65" s="400"/>
      <c r="U65" s="400"/>
      <c r="V65" s="400"/>
      <c r="W65" s="407"/>
      <c r="X65" s="403"/>
      <c r="Y65" s="400"/>
      <c r="Z65" s="400"/>
      <c r="AA65" s="406"/>
      <c r="AB65" s="404"/>
      <c r="AC65" s="55"/>
      <c r="AD65" s="56"/>
      <c r="AE65" s="56"/>
      <c r="AF65" s="56"/>
      <c r="AG65" s="59"/>
      <c r="AH65" s="60"/>
      <c r="AI65" s="61"/>
      <c r="AJ65" s="61"/>
      <c r="AK65" s="57"/>
      <c r="AL65" s="58"/>
      <c r="AM65" s="60"/>
      <c r="AN65" s="61"/>
      <c r="AO65" s="61"/>
      <c r="AP65" s="57"/>
      <c r="AQ65" s="58"/>
      <c r="AR65" s="60"/>
      <c r="AS65" s="61">
        <v>2</v>
      </c>
      <c r="AT65" s="61"/>
      <c r="AU65" s="57"/>
      <c r="AV65" s="58">
        <v>2</v>
      </c>
      <c r="AW65" s="60"/>
      <c r="AX65" s="61"/>
      <c r="AY65" s="61"/>
      <c r="AZ65" s="57"/>
      <c r="BA65" s="58"/>
      <c r="BB65" s="60"/>
      <c r="BC65" s="61"/>
      <c r="BD65" s="61"/>
      <c r="BE65" s="57"/>
      <c r="BF65" s="62"/>
    </row>
    <row r="66" spans="1:60" ht="20.149999999999999" customHeight="1" x14ac:dyDescent="0.3">
      <c r="A66" s="107">
        <v>54</v>
      </c>
      <c r="B66" s="303" t="s">
        <v>53</v>
      </c>
      <c r="C66" s="43">
        <f t="shared" si="23"/>
        <v>3</v>
      </c>
      <c r="D66" s="44"/>
      <c r="E66" s="45">
        <f>F66+G66+H66</f>
        <v>30</v>
      </c>
      <c r="F66" s="44">
        <f t="shared" si="25"/>
        <v>0</v>
      </c>
      <c r="G66" s="46">
        <f t="shared" si="26"/>
        <v>0</v>
      </c>
      <c r="H66" s="45">
        <f t="shared" si="27"/>
        <v>30</v>
      </c>
      <c r="I66" s="382"/>
      <c r="J66" s="383"/>
      <c r="K66" s="383"/>
      <c r="L66" s="384"/>
      <c r="M66" s="380"/>
      <c r="N66" s="381"/>
      <c r="O66" s="385"/>
      <c r="P66" s="385"/>
      <c r="Q66" s="385"/>
      <c r="R66" s="376"/>
      <c r="S66" s="403"/>
      <c r="T66" s="400"/>
      <c r="U66" s="400"/>
      <c r="V66" s="400"/>
      <c r="W66" s="407"/>
      <c r="X66" s="403"/>
      <c r="Y66" s="400"/>
      <c r="Z66" s="400"/>
      <c r="AA66" s="406"/>
      <c r="AB66" s="407"/>
      <c r="AC66" s="60"/>
      <c r="AD66" s="61"/>
      <c r="AE66" s="61"/>
      <c r="AF66" s="61"/>
      <c r="AG66" s="59"/>
      <c r="AH66" s="60"/>
      <c r="AI66" s="61"/>
      <c r="AJ66" s="61"/>
      <c r="AK66" s="57"/>
      <c r="AL66" s="58"/>
      <c r="AM66" s="60"/>
      <c r="AN66" s="61"/>
      <c r="AO66" s="61">
        <v>2</v>
      </c>
      <c r="AP66" s="57"/>
      <c r="AQ66" s="58">
        <v>3</v>
      </c>
      <c r="AR66" s="60"/>
      <c r="AS66" s="61"/>
      <c r="AT66" s="61"/>
      <c r="AU66" s="57"/>
      <c r="AV66" s="58"/>
      <c r="AW66" s="60"/>
      <c r="AX66" s="61"/>
      <c r="AY66" s="61"/>
      <c r="AZ66" s="57"/>
      <c r="BA66" s="58"/>
      <c r="BB66" s="60"/>
      <c r="BC66" s="61"/>
      <c r="BD66" s="61"/>
      <c r="BE66" s="57"/>
      <c r="BF66" s="62"/>
    </row>
    <row r="67" spans="1:60" ht="20.5" customHeight="1" x14ac:dyDescent="0.25">
      <c r="A67" s="109" t="s">
        <v>12</v>
      </c>
      <c r="B67" s="329" t="s">
        <v>52</v>
      </c>
      <c r="C67" s="275">
        <f t="shared" si="23"/>
        <v>26</v>
      </c>
      <c r="D67" s="110"/>
      <c r="E67" s="111">
        <f>SUM(F67+G67+H67)</f>
        <v>420</v>
      </c>
      <c r="F67" s="110">
        <v>0</v>
      </c>
      <c r="G67" s="280">
        <f t="shared" si="26"/>
        <v>0</v>
      </c>
      <c r="H67" s="114">
        <f>K67*15+P67*15+U67*15+Z67*15+AE67*15+AJ67*15+AO67*15+AT67*15+AY67*15+BD67*15</f>
        <v>420</v>
      </c>
      <c r="I67" s="115"/>
      <c r="J67" s="116"/>
      <c r="K67" s="116"/>
      <c r="L67" s="117"/>
      <c r="M67" s="128"/>
      <c r="N67" s="129"/>
      <c r="O67" s="119"/>
      <c r="P67" s="120"/>
      <c r="Q67" s="121"/>
      <c r="R67" s="122"/>
      <c r="S67" s="123"/>
      <c r="T67" s="124"/>
      <c r="U67" s="124"/>
      <c r="V67" s="125"/>
      <c r="W67" s="122"/>
      <c r="X67" s="123"/>
      <c r="Y67" s="124"/>
      <c r="Z67" s="124"/>
      <c r="AA67" s="121"/>
      <c r="AB67" s="126"/>
      <c r="AC67" s="130"/>
      <c r="AD67" s="127"/>
      <c r="AE67" s="120"/>
      <c r="AF67" s="119"/>
      <c r="AG67" s="122"/>
      <c r="AH67" s="119"/>
      <c r="AI67" s="119"/>
      <c r="AJ67" s="120"/>
      <c r="AK67" s="121"/>
      <c r="AL67" s="250"/>
      <c r="AM67" s="129"/>
      <c r="AN67" s="119"/>
      <c r="AO67" s="120">
        <v>7</v>
      </c>
      <c r="AP67" s="121"/>
      <c r="AQ67" s="250">
        <v>6</v>
      </c>
      <c r="AR67" s="126"/>
      <c r="AS67" s="120"/>
      <c r="AT67" s="120">
        <v>7</v>
      </c>
      <c r="AU67" s="338"/>
      <c r="AV67" s="250">
        <v>6</v>
      </c>
      <c r="AW67" s="126"/>
      <c r="AX67" s="120"/>
      <c r="AY67" s="120">
        <v>7</v>
      </c>
      <c r="AZ67" s="338"/>
      <c r="BA67" s="250">
        <v>7</v>
      </c>
      <c r="BB67" s="126"/>
      <c r="BC67" s="120"/>
      <c r="BD67" s="120">
        <v>7</v>
      </c>
      <c r="BE67" s="338"/>
      <c r="BF67" s="339">
        <v>7</v>
      </c>
      <c r="BG67" s="281"/>
      <c r="BH67" s="281"/>
    </row>
    <row r="68" spans="1:60" ht="35" thickBot="1" x14ac:dyDescent="0.3">
      <c r="A68" s="131" t="s">
        <v>25</v>
      </c>
      <c r="B68" s="330" t="s">
        <v>119</v>
      </c>
      <c r="C68" s="275">
        <f t="shared" si="23"/>
        <v>12</v>
      </c>
      <c r="D68" s="110"/>
      <c r="E68" s="111">
        <f>SUM(F68+G68+H68)</f>
        <v>180</v>
      </c>
      <c r="F68" s="110">
        <v>0</v>
      </c>
      <c r="G68" s="280">
        <f t="shared" si="26"/>
        <v>0</v>
      </c>
      <c r="H68" s="112">
        <f>K68*15+P68*15+U68*15+Z68*15+AE68*15+AJ68*15+AO68*15+AT68*15+AY68*15+BD68*15</f>
        <v>180</v>
      </c>
      <c r="I68" s="118"/>
      <c r="J68" s="132"/>
      <c r="K68" s="132"/>
      <c r="L68" s="132"/>
      <c r="M68" s="270"/>
      <c r="N68" s="179"/>
      <c r="O68" s="119"/>
      <c r="P68" s="119"/>
      <c r="Q68" s="133"/>
      <c r="R68" s="113"/>
      <c r="S68" s="129"/>
      <c r="T68" s="119"/>
      <c r="U68" s="119"/>
      <c r="V68" s="119"/>
      <c r="W68" s="113"/>
      <c r="X68" s="129"/>
      <c r="Y68" s="119"/>
      <c r="Z68" s="119"/>
      <c r="AA68" s="119"/>
      <c r="AB68" s="134"/>
      <c r="AC68" s="129"/>
      <c r="AD68" s="119"/>
      <c r="AE68" s="120"/>
      <c r="AF68" s="120"/>
      <c r="AG68" s="111"/>
      <c r="AH68" s="126"/>
      <c r="AI68" s="120"/>
      <c r="AJ68" s="120"/>
      <c r="AK68" s="135"/>
      <c r="AL68" s="114"/>
      <c r="AM68" s="126"/>
      <c r="AN68" s="120"/>
      <c r="AO68" s="120"/>
      <c r="AP68" s="135"/>
      <c r="AQ68" s="114"/>
      <c r="AR68" s="126"/>
      <c r="AS68" s="120"/>
      <c r="AT68" s="120">
        <v>6</v>
      </c>
      <c r="AU68" s="135"/>
      <c r="AV68" s="114">
        <v>6</v>
      </c>
      <c r="AW68" s="126"/>
      <c r="AX68" s="120"/>
      <c r="AY68" s="120">
        <v>6</v>
      </c>
      <c r="AZ68" s="135"/>
      <c r="BA68" s="114">
        <v>6</v>
      </c>
      <c r="BB68" s="126"/>
      <c r="BC68" s="120"/>
      <c r="BD68" s="120"/>
      <c r="BE68" s="135"/>
      <c r="BF68" s="253"/>
      <c r="BG68" s="281"/>
      <c r="BH68" s="281"/>
    </row>
    <row r="69" spans="1:60" ht="12" thickBot="1" x14ac:dyDescent="0.3">
      <c r="A69" s="136"/>
      <c r="B69" s="448" t="s">
        <v>88</v>
      </c>
      <c r="C69" s="137"/>
      <c r="D69" s="100"/>
      <c r="E69" s="138"/>
      <c r="F69" s="139"/>
      <c r="G69" s="71"/>
      <c r="H69" s="80"/>
      <c r="I69" s="71"/>
      <c r="J69" s="71"/>
      <c r="K69" s="71"/>
      <c r="L69" s="80"/>
      <c r="M69" s="80"/>
      <c r="N69" s="71"/>
      <c r="O69" s="71"/>
      <c r="P69" s="71"/>
      <c r="Q69" s="71"/>
      <c r="R69" s="80"/>
      <c r="S69" s="71"/>
      <c r="T69" s="71"/>
      <c r="U69" s="71"/>
      <c r="V69" s="71"/>
      <c r="W69" s="80"/>
      <c r="X69" s="71"/>
      <c r="Y69" s="71"/>
      <c r="Z69" s="71"/>
      <c r="AA69" s="71"/>
      <c r="AB69" s="80"/>
      <c r="AC69" s="71"/>
      <c r="AD69" s="71"/>
      <c r="AE69" s="71"/>
      <c r="AF69" s="71"/>
      <c r="AG69" s="80"/>
      <c r="AH69" s="71"/>
      <c r="AI69" s="71"/>
      <c r="AJ69" s="71"/>
      <c r="AK69" s="71"/>
      <c r="AL69" s="80"/>
      <c r="AM69" s="71"/>
      <c r="AN69" s="71"/>
      <c r="AO69" s="71"/>
      <c r="AP69" s="71"/>
      <c r="AQ69" s="80"/>
      <c r="AR69" s="71"/>
      <c r="AS69" s="71"/>
      <c r="AT69" s="71"/>
      <c r="AU69" s="71"/>
      <c r="AV69" s="80"/>
      <c r="AW69" s="71"/>
      <c r="AX69" s="71"/>
      <c r="AY69" s="71"/>
      <c r="AZ69" s="71"/>
      <c r="BA69" s="80"/>
      <c r="BB69" s="71"/>
      <c r="BC69" s="71"/>
      <c r="BD69" s="71"/>
      <c r="BE69" s="80"/>
      <c r="BF69" s="140"/>
    </row>
    <row r="70" spans="1:60" ht="12" thickBot="1" x14ac:dyDescent="0.3">
      <c r="A70" s="141"/>
      <c r="B70" s="449"/>
      <c r="C70" s="142">
        <f t="shared" ref="C70:H70" si="28">SUM(C9+C13+C21+C52+C67+C68)</f>
        <v>301</v>
      </c>
      <c r="D70" s="143">
        <f t="shared" si="28"/>
        <v>19</v>
      </c>
      <c r="E70" s="144">
        <f t="shared" si="28"/>
        <v>3660</v>
      </c>
      <c r="F70" s="145">
        <f t="shared" si="28"/>
        <v>975</v>
      </c>
      <c r="G70" s="144">
        <f t="shared" si="28"/>
        <v>1230</v>
      </c>
      <c r="H70" s="144">
        <f t="shared" si="28"/>
        <v>1455</v>
      </c>
      <c r="I70" s="72">
        <f>SUM(I10:I68)</f>
        <v>8</v>
      </c>
      <c r="J70" s="146">
        <f>SUM(J10:J68)</f>
        <v>9</v>
      </c>
      <c r="K70" s="146">
        <f>SUM(K10:K68)</f>
        <v>6</v>
      </c>
      <c r="L70" s="101">
        <f>SUM(L22:L68)</f>
        <v>0</v>
      </c>
      <c r="M70" s="52">
        <f>SUM(M10:M68)</f>
        <v>29</v>
      </c>
      <c r="N70" s="72">
        <f>SUM(N10:N68)</f>
        <v>12</v>
      </c>
      <c r="O70" s="146">
        <f>SUM(O10:O68)</f>
        <v>14</v>
      </c>
      <c r="P70" s="146">
        <f>SUM(P10:P68)</f>
        <v>4</v>
      </c>
      <c r="Q70" s="147">
        <f>SUM(Q22:Q68)</f>
        <v>0</v>
      </c>
      <c r="R70" s="5">
        <f>SUM(R10:R68)</f>
        <v>33</v>
      </c>
      <c r="S70" s="72">
        <f>SUM(S10:S68)</f>
        <v>9</v>
      </c>
      <c r="T70" s="146">
        <f>SUM(T10:T68)</f>
        <v>11</v>
      </c>
      <c r="U70" s="146">
        <f>SUM(U10:U68)</f>
        <v>4</v>
      </c>
      <c r="V70" s="147">
        <f>SUM(V22:V68)</f>
        <v>0</v>
      </c>
      <c r="W70" s="5">
        <f>SUM(W10:W68)</f>
        <v>29</v>
      </c>
      <c r="X70" s="72">
        <f>SUM(X10:X68)</f>
        <v>8</v>
      </c>
      <c r="Y70" s="146">
        <f>SUM(Y10:Y68)</f>
        <v>10</v>
      </c>
      <c r="Z70" s="146">
        <f>SUM(Z10:Z68)</f>
        <v>7</v>
      </c>
      <c r="AA70" s="101">
        <f>SUM(AA22:AA68)</f>
        <v>0</v>
      </c>
      <c r="AB70" s="148">
        <f>SUM(AB10:AB68)</f>
        <v>34</v>
      </c>
      <c r="AC70" s="82">
        <f>SUM(AC10:AC68)</f>
        <v>5</v>
      </c>
      <c r="AD70" s="146">
        <f>SUM(AD10:AD68)</f>
        <v>7</v>
      </c>
      <c r="AE70" s="146">
        <f>SUM(AE10:AE68)</f>
        <v>7.5</v>
      </c>
      <c r="AF70" s="147">
        <f>SUM(AF22:AF68)</f>
        <v>0</v>
      </c>
      <c r="AG70" s="5">
        <f>SUM(AG10:AG68)</f>
        <v>22.5</v>
      </c>
      <c r="AH70" s="72">
        <f>SUM(AH10:AH68)</f>
        <v>9</v>
      </c>
      <c r="AI70" s="146">
        <f>SUM(AI10:AI68)</f>
        <v>11</v>
      </c>
      <c r="AJ70" s="146">
        <f>SUM(AJ10:AJ68)</f>
        <v>9</v>
      </c>
      <c r="AK70" s="146">
        <f>SUM(AK22:AK68)</f>
        <v>0</v>
      </c>
      <c r="AL70" s="251">
        <f>SUM(AL10:AL68)</f>
        <v>37</v>
      </c>
      <c r="AM70" s="72">
        <f>SUM(AM10:AM68)</f>
        <v>6</v>
      </c>
      <c r="AN70" s="146">
        <f>SUM(AN10:AN68)</f>
        <v>8</v>
      </c>
      <c r="AO70" s="146">
        <f>SUM(AO10:AO68)</f>
        <v>15</v>
      </c>
      <c r="AP70" s="146">
        <f>SUM(AP22:AP68)</f>
        <v>0</v>
      </c>
      <c r="AQ70" s="251">
        <f>SUM(AQ10:AQ68)</f>
        <v>35</v>
      </c>
      <c r="AR70" s="72">
        <f>SUM(AR10:AR68)</f>
        <v>2</v>
      </c>
      <c r="AS70" s="146">
        <f>SUM(AS10:AS68)</f>
        <v>6</v>
      </c>
      <c r="AT70" s="146">
        <f>SUM(AT10:AT68)</f>
        <v>15</v>
      </c>
      <c r="AU70" s="146">
        <f>SUM(AU22:AU68)</f>
        <v>0</v>
      </c>
      <c r="AV70" s="251">
        <f>SUM(AV10:AV68)</f>
        <v>26</v>
      </c>
      <c r="AW70" s="72">
        <f>SUM(AW10:AW68)</f>
        <v>3</v>
      </c>
      <c r="AX70" s="146">
        <f>SUM(AX10:AX68)</f>
        <v>2</v>
      </c>
      <c r="AY70" s="146">
        <f>SUM(AY10:AY68)</f>
        <v>19</v>
      </c>
      <c r="AZ70" s="146">
        <f>SUM(AZ22:AZ68)</f>
        <v>0</v>
      </c>
      <c r="BA70" s="251">
        <f>SUM(BA10:BA68)</f>
        <v>28</v>
      </c>
      <c r="BB70" s="72">
        <f>SUM(BB10:BB68)</f>
        <v>3</v>
      </c>
      <c r="BC70" s="146">
        <f>SUM(BC10:BC68)</f>
        <v>4</v>
      </c>
      <c r="BD70" s="146">
        <f>SUM(BD10:BD68)</f>
        <v>10.5</v>
      </c>
      <c r="BE70" s="146">
        <f>SUM(BE22:BE68)</f>
        <v>0</v>
      </c>
      <c r="BF70" s="149">
        <f>SUM(BF10:BF68)</f>
        <v>27.5</v>
      </c>
    </row>
    <row r="71" spans="1:60" ht="18.649999999999999" customHeight="1" thickBot="1" x14ac:dyDescent="0.3">
      <c r="A71" s="150"/>
      <c r="B71" s="151" t="s">
        <v>13</v>
      </c>
      <c r="C71" s="151"/>
      <c r="D71" s="151"/>
      <c r="E71" s="152"/>
      <c r="F71" s="151">
        <f>SUM(F70+G70+H70)</f>
        <v>3660</v>
      </c>
      <c r="G71" s="151"/>
      <c r="H71" s="153"/>
      <c r="I71" s="154"/>
      <c r="J71" s="155"/>
      <c r="K71" s="156">
        <f>SUM(I70:L70)</f>
        <v>23</v>
      </c>
      <c r="L71" s="155"/>
      <c r="M71" s="155"/>
      <c r="N71" s="157"/>
      <c r="O71" s="158"/>
      <c r="P71" s="151">
        <f>SUM(N70:Q70)</f>
        <v>30</v>
      </c>
      <c r="Q71" s="155"/>
      <c r="R71" s="159"/>
      <c r="S71" s="158"/>
      <c r="T71" s="155"/>
      <c r="U71" s="156">
        <f>SUM(S70:V70)</f>
        <v>24</v>
      </c>
      <c r="V71" s="155"/>
      <c r="W71" s="158"/>
      <c r="X71" s="160"/>
      <c r="Y71" s="155"/>
      <c r="Z71" s="156">
        <f>SUM(X70:AA70)</f>
        <v>25</v>
      </c>
      <c r="AA71" s="155"/>
      <c r="AB71" s="161"/>
      <c r="AC71" s="160"/>
      <c r="AD71" s="155"/>
      <c r="AE71" s="156">
        <f>SUM(AC70:AF70)</f>
        <v>19.5</v>
      </c>
      <c r="AF71" s="155"/>
      <c r="AG71" s="161"/>
      <c r="AH71" s="158"/>
      <c r="AI71" s="162"/>
      <c r="AJ71" s="151">
        <f>SUM(AH70:AK70)</f>
        <v>29</v>
      </c>
      <c r="AK71" s="155"/>
      <c r="AL71" s="159"/>
      <c r="AM71" s="158"/>
      <c r="AN71" s="162"/>
      <c r="AO71" s="151">
        <f>SUM(AM70:AP70)</f>
        <v>29</v>
      </c>
      <c r="AP71" s="155"/>
      <c r="AQ71" s="159"/>
      <c r="AR71" s="158"/>
      <c r="AS71" s="162"/>
      <c r="AT71" s="151">
        <f>SUM(AR70:AU70)</f>
        <v>23</v>
      </c>
      <c r="AU71" s="155"/>
      <c r="AV71" s="159"/>
      <c r="AW71" s="158"/>
      <c r="AX71" s="162"/>
      <c r="AY71" s="151">
        <f>SUM(AW70:AZ70)</f>
        <v>24</v>
      </c>
      <c r="AZ71" s="155"/>
      <c r="BA71" s="159"/>
      <c r="BB71" s="158"/>
      <c r="BC71" s="162"/>
      <c r="BD71" s="151">
        <f>SUM(BB70:BE70)</f>
        <v>17.5</v>
      </c>
      <c r="BE71" s="155"/>
      <c r="BF71" s="159"/>
    </row>
    <row r="72" spans="1:60" ht="42" customHeight="1" thickTop="1" x14ac:dyDescent="0.25">
      <c r="A72" s="141" t="s">
        <v>26</v>
      </c>
      <c r="B72" s="266" t="s">
        <v>118</v>
      </c>
      <c r="C72" s="265">
        <f>SUM(C73:C86)</f>
        <v>55</v>
      </c>
      <c r="D72" s="163">
        <f>+SUM(D73:D86)</f>
        <v>5</v>
      </c>
      <c r="E72" s="164">
        <f>SUM(E73:E86)</f>
        <v>675</v>
      </c>
      <c r="F72" s="164">
        <f>SUM(F73:F86)</f>
        <v>300</v>
      </c>
      <c r="G72" s="163">
        <f>SUM(G73:G86)</f>
        <v>375</v>
      </c>
      <c r="H72" s="164">
        <f>SUM(H73:H86)</f>
        <v>0</v>
      </c>
      <c r="I72" s="165"/>
      <c r="J72" s="166"/>
      <c r="K72" s="167"/>
      <c r="L72" s="168"/>
      <c r="M72" s="163"/>
      <c r="N72" s="169"/>
      <c r="O72" s="170"/>
      <c r="P72" s="166"/>
      <c r="Q72" s="168"/>
      <c r="R72" s="171"/>
      <c r="S72" s="169"/>
      <c r="T72" s="166"/>
      <c r="U72" s="167"/>
      <c r="V72" s="168"/>
      <c r="W72" s="172"/>
      <c r="X72" s="165"/>
      <c r="Y72" s="166"/>
      <c r="Z72" s="167"/>
      <c r="AA72" s="168"/>
      <c r="AB72" s="164"/>
      <c r="AC72" s="165"/>
      <c r="AD72" s="166"/>
      <c r="AE72" s="167"/>
      <c r="AF72" s="168"/>
      <c r="AG72" s="164"/>
      <c r="AH72" s="169"/>
      <c r="AI72" s="173"/>
      <c r="AJ72" s="166"/>
      <c r="AK72" s="168"/>
      <c r="AL72" s="171"/>
      <c r="AM72" s="169"/>
      <c r="AN72" s="173"/>
      <c r="AO72" s="166"/>
      <c r="AP72" s="168"/>
      <c r="AQ72" s="254"/>
      <c r="AR72" s="169"/>
      <c r="AS72" s="173"/>
      <c r="AT72" s="166"/>
      <c r="AU72" s="168"/>
      <c r="AV72" s="171"/>
      <c r="AW72" s="169"/>
      <c r="AX72" s="173"/>
      <c r="AY72" s="166"/>
      <c r="AZ72" s="168"/>
      <c r="BA72" s="171"/>
      <c r="BB72" s="169"/>
      <c r="BC72" s="173"/>
      <c r="BD72" s="166"/>
      <c r="BE72" s="168"/>
      <c r="BF72" s="254"/>
    </row>
    <row r="73" spans="1:60" ht="28.5" customHeight="1" x14ac:dyDescent="0.25">
      <c r="A73" s="42">
        <v>55</v>
      </c>
      <c r="B73" s="331" t="s">
        <v>74</v>
      </c>
      <c r="C73" s="264">
        <f>SUM(M73,R73,W73,AB73,AG73,AJ73,AQ73,AV73,BA73,BF73)</f>
        <v>2</v>
      </c>
      <c r="D73" s="94"/>
      <c r="E73" s="45">
        <f>F73+G73+H73</f>
        <v>30</v>
      </c>
      <c r="F73" s="45">
        <f>I73*15+N73*15+S73*15+X73*15+AC73*15+AH73*15+AM73*15+AR73*15+AW73*15+BB73*15</f>
        <v>30</v>
      </c>
      <c r="G73" s="94">
        <f>J73*15+O73*15+T73*15+Y73*15+AD73*15+AI73*15+AN73*15+AS73*15+AX73*15+BC73*15</f>
        <v>0</v>
      </c>
      <c r="H73" s="45">
        <f>K73*15+P73*15+U73*15+Z73*15+AE73*15+AJ73*15+AO73*15+AT73*15+AY73*15+BD73*15</f>
        <v>0</v>
      </c>
      <c r="I73" s="293"/>
      <c r="J73" s="294"/>
      <c r="K73" s="294"/>
      <c r="L73" s="295"/>
      <c r="M73" s="305"/>
      <c r="N73" s="296"/>
      <c r="O73" s="297"/>
      <c r="P73" s="297"/>
      <c r="Q73" s="298"/>
      <c r="R73" s="306"/>
      <c r="S73" s="299"/>
      <c r="T73" s="292"/>
      <c r="U73" s="292"/>
      <c r="V73" s="300"/>
      <c r="W73" s="304"/>
      <c r="X73" s="299"/>
      <c r="Y73" s="292"/>
      <c r="Z73" s="292"/>
      <c r="AA73" s="300"/>
      <c r="AB73" s="5"/>
      <c r="AC73" s="65">
        <v>2</v>
      </c>
      <c r="AD73" s="66"/>
      <c r="AE73" s="66"/>
      <c r="AF73" s="51"/>
      <c r="AG73" s="5">
        <v>2</v>
      </c>
      <c r="AH73" s="65"/>
      <c r="AI73" s="174"/>
      <c r="AJ73" s="66"/>
      <c r="AK73" s="51"/>
      <c r="AL73" s="52"/>
      <c r="AM73" s="65"/>
      <c r="AN73" s="174"/>
      <c r="AO73" s="66"/>
      <c r="AP73" s="51"/>
      <c r="AQ73" s="52"/>
      <c r="AR73" s="65"/>
      <c r="AS73" s="174"/>
      <c r="AT73" s="66"/>
      <c r="AU73" s="51"/>
      <c r="AV73" s="52"/>
      <c r="AW73" s="65"/>
      <c r="AX73" s="174"/>
      <c r="AY73" s="66"/>
      <c r="AZ73" s="51"/>
      <c r="BA73" s="52"/>
      <c r="BB73" s="65"/>
      <c r="BC73" s="174"/>
      <c r="BD73" s="66"/>
      <c r="BE73" s="51"/>
      <c r="BF73" s="54"/>
    </row>
    <row r="74" spans="1:60" ht="28.5" customHeight="1" x14ac:dyDescent="0.25">
      <c r="A74" s="42">
        <v>56</v>
      </c>
      <c r="B74" s="331" t="s">
        <v>75</v>
      </c>
      <c r="C74" s="264">
        <f t="shared" ref="C74:C88" si="29">SUM(M74,R74,W74,AB74,AG74,AJ74,AQ74,AV74,BA74,BF74)</f>
        <v>3</v>
      </c>
      <c r="D74" s="94"/>
      <c r="E74" s="45">
        <f t="shared" ref="E74:E88" si="30">F74+G74+H74</f>
        <v>30</v>
      </c>
      <c r="F74" s="45">
        <f t="shared" ref="F74:F88" si="31">I74*15+N74*15+S74*15+X74*15+AC74*15+AH74*15+AM74*15+AR74*15+AW74*15+BB74*15</f>
        <v>30</v>
      </c>
      <c r="G74" s="94">
        <f t="shared" ref="G74:G88" si="32">J74*15+O74*15+T74*15+Y74*15+AD74*15+AI74*15+AN74*15+AS74*15+AX74*15+BC74*15</f>
        <v>0</v>
      </c>
      <c r="H74" s="45">
        <f t="shared" ref="H74:H88" si="33">K74*15+P74*15+U74*15+Z74*15+AE74*15+AJ74*15+AO74*15+AT74*15+AY74*15+BD74*15</f>
        <v>0</v>
      </c>
      <c r="I74" s="293"/>
      <c r="J74" s="294"/>
      <c r="K74" s="294"/>
      <c r="L74" s="295"/>
      <c r="M74" s="305"/>
      <c r="N74" s="296"/>
      <c r="O74" s="297"/>
      <c r="P74" s="297"/>
      <c r="Q74" s="298"/>
      <c r="R74" s="306"/>
      <c r="S74" s="299"/>
      <c r="T74" s="292"/>
      <c r="U74" s="292"/>
      <c r="V74" s="300"/>
      <c r="W74" s="304"/>
      <c r="X74" s="299"/>
      <c r="Y74" s="292"/>
      <c r="Z74" s="292"/>
      <c r="AA74" s="300"/>
      <c r="AB74" s="5"/>
      <c r="AC74" s="65">
        <v>2</v>
      </c>
      <c r="AD74" s="66"/>
      <c r="AE74" s="66"/>
      <c r="AF74" s="51"/>
      <c r="AG74" s="5">
        <v>3</v>
      </c>
      <c r="AH74" s="65"/>
      <c r="AI74" s="174"/>
      <c r="AJ74" s="66"/>
      <c r="AK74" s="51"/>
      <c r="AL74" s="52"/>
      <c r="AM74" s="65"/>
      <c r="AN74" s="174"/>
      <c r="AO74" s="66"/>
      <c r="AP74" s="51"/>
      <c r="AQ74" s="52"/>
      <c r="AR74" s="65"/>
      <c r="AS74" s="174"/>
      <c r="AT74" s="66"/>
      <c r="AU74" s="51"/>
      <c r="AV74" s="52"/>
      <c r="AW74" s="65"/>
      <c r="AX74" s="174"/>
      <c r="AY74" s="66"/>
      <c r="AZ74" s="51"/>
      <c r="BA74" s="52"/>
      <c r="BB74" s="65"/>
      <c r="BC74" s="174"/>
      <c r="BD74" s="66"/>
      <c r="BE74" s="51"/>
      <c r="BF74" s="54"/>
    </row>
    <row r="75" spans="1:60" ht="29.15" customHeight="1" x14ac:dyDescent="0.25">
      <c r="A75" s="42">
        <v>57</v>
      </c>
      <c r="B75" s="331" t="s">
        <v>76</v>
      </c>
      <c r="C75" s="264">
        <f t="shared" si="29"/>
        <v>4</v>
      </c>
      <c r="D75" s="94">
        <v>1</v>
      </c>
      <c r="E75" s="45">
        <f t="shared" si="30"/>
        <v>60</v>
      </c>
      <c r="F75" s="45">
        <f t="shared" si="31"/>
        <v>30</v>
      </c>
      <c r="G75" s="94">
        <f t="shared" si="32"/>
        <v>30</v>
      </c>
      <c r="H75" s="45">
        <f t="shared" si="33"/>
        <v>0</v>
      </c>
      <c r="I75" s="293"/>
      <c r="J75" s="294"/>
      <c r="K75" s="294"/>
      <c r="L75" s="295"/>
      <c r="M75" s="305"/>
      <c r="N75" s="296"/>
      <c r="O75" s="297"/>
      <c r="P75" s="297"/>
      <c r="Q75" s="298"/>
      <c r="R75" s="306"/>
      <c r="S75" s="296"/>
      <c r="T75" s="297"/>
      <c r="U75" s="297"/>
      <c r="V75" s="298"/>
      <c r="W75" s="304"/>
      <c r="X75" s="299"/>
      <c r="Y75" s="292"/>
      <c r="Z75" s="292"/>
      <c r="AA75" s="300"/>
      <c r="AB75" s="5"/>
      <c r="AC75" s="65">
        <v>2</v>
      </c>
      <c r="AD75" s="66">
        <v>2</v>
      </c>
      <c r="AE75" s="66"/>
      <c r="AF75" s="51" t="s">
        <v>12</v>
      </c>
      <c r="AG75" s="5">
        <v>4</v>
      </c>
      <c r="AH75" s="63"/>
      <c r="AI75" s="175"/>
      <c r="AJ75" s="64"/>
      <c r="AK75" s="51"/>
      <c r="AL75" s="52"/>
      <c r="AM75" s="63"/>
      <c r="AN75" s="175"/>
      <c r="AO75" s="64"/>
      <c r="AP75" s="51"/>
      <c r="AQ75" s="52"/>
      <c r="AR75" s="63"/>
      <c r="AS75" s="175"/>
      <c r="AT75" s="64"/>
      <c r="AU75" s="51"/>
      <c r="AV75" s="52"/>
      <c r="AW75" s="63"/>
      <c r="AX75" s="175"/>
      <c r="AY75" s="64"/>
      <c r="AZ75" s="51"/>
      <c r="BA75" s="52"/>
      <c r="BB75" s="63"/>
      <c r="BC75" s="175"/>
      <c r="BD75" s="64"/>
      <c r="BE75" s="51"/>
      <c r="BF75" s="54"/>
      <c r="BG75" s="281"/>
    </row>
    <row r="76" spans="1:60" ht="18" customHeight="1" x14ac:dyDescent="0.25">
      <c r="A76" s="42">
        <v>58</v>
      </c>
      <c r="B76" s="443" t="s">
        <v>77</v>
      </c>
      <c r="C76" s="264">
        <v>3</v>
      </c>
      <c r="D76" s="94"/>
      <c r="E76" s="45">
        <f t="shared" si="30"/>
        <v>30</v>
      </c>
      <c r="F76" s="45">
        <f t="shared" si="31"/>
        <v>0</v>
      </c>
      <c r="G76" s="94">
        <f t="shared" si="32"/>
        <v>30</v>
      </c>
      <c r="H76" s="45">
        <f t="shared" si="33"/>
        <v>0</v>
      </c>
      <c r="I76" s="293"/>
      <c r="J76" s="294"/>
      <c r="K76" s="294"/>
      <c r="L76" s="295"/>
      <c r="M76" s="305"/>
      <c r="N76" s="296"/>
      <c r="O76" s="297"/>
      <c r="P76" s="297"/>
      <c r="Q76" s="298"/>
      <c r="R76" s="306"/>
      <c r="S76" s="296"/>
      <c r="T76" s="297"/>
      <c r="U76" s="297"/>
      <c r="V76" s="298"/>
      <c r="W76" s="304"/>
      <c r="X76" s="299"/>
      <c r="Y76" s="292"/>
      <c r="Z76" s="292"/>
      <c r="AA76" s="300"/>
      <c r="AB76" s="5"/>
      <c r="AC76" s="65"/>
      <c r="AD76" s="66"/>
      <c r="AE76" s="66"/>
      <c r="AF76" s="51"/>
      <c r="AG76" s="5"/>
      <c r="AH76" s="63"/>
      <c r="AI76" s="440">
        <v>2</v>
      </c>
      <c r="AJ76" s="64"/>
      <c r="AK76" s="67"/>
      <c r="AL76" s="50">
        <v>3</v>
      </c>
      <c r="AM76" s="63"/>
      <c r="AN76" s="175"/>
      <c r="AO76" s="64"/>
      <c r="AP76" s="67"/>
      <c r="AQ76" s="50"/>
      <c r="AR76" s="63"/>
      <c r="AS76" s="175"/>
      <c r="AT76" s="64"/>
      <c r="AU76" s="51"/>
      <c r="AV76" s="52"/>
      <c r="AW76" s="63"/>
      <c r="AX76" s="175"/>
      <c r="AY76" s="64"/>
      <c r="AZ76" s="51"/>
      <c r="BA76" s="52"/>
      <c r="BB76" s="63"/>
      <c r="BC76" s="175"/>
      <c r="BD76" s="64"/>
      <c r="BE76" s="51"/>
      <c r="BF76" s="54"/>
    </row>
    <row r="77" spans="1:60" ht="25" x14ac:dyDescent="0.25">
      <c r="A77" s="42">
        <v>59</v>
      </c>
      <c r="B77" s="332" t="s">
        <v>78</v>
      </c>
      <c r="C77" s="264">
        <f>SUM(M77,R77,W77,AB77,AG77,AL77,AQ77,AV77,BA77,BF77)</f>
        <v>4</v>
      </c>
      <c r="D77" s="94"/>
      <c r="E77" s="45">
        <f t="shared" si="30"/>
        <v>60</v>
      </c>
      <c r="F77" s="45">
        <f t="shared" si="31"/>
        <v>30</v>
      </c>
      <c r="G77" s="94">
        <f t="shared" si="32"/>
        <v>30</v>
      </c>
      <c r="H77" s="45">
        <f t="shared" si="33"/>
        <v>0</v>
      </c>
      <c r="I77" s="293"/>
      <c r="J77" s="294"/>
      <c r="K77" s="294"/>
      <c r="L77" s="295"/>
      <c r="M77" s="305"/>
      <c r="N77" s="296"/>
      <c r="O77" s="297"/>
      <c r="P77" s="297"/>
      <c r="Q77" s="298"/>
      <c r="R77" s="306"/>
      <c r="S77" s="296"/>
      <c r="T77" s="297"/>
      <c r="U77" s="297"/>
      <c r="V77" s="298"/>
      <c r="W77" s="304"/>
      <c r="X77" s="296"/>
      <c r="Y77" s="297"/>
      <c r="Z77" s="297"/>
      <c r="AA77" s="298"/>
      <c r="AB77" s="5"/>
      <c r="AC77" s="63"/>
      <c r="AD77" s="64"/>
      <c r="AE77" s="64"/>
      <c r="AF77" s="51"/>
      <c r="AG77" s="5"/>
      <c r="AH77" s="63"/>
      <c r="AI77" s="175"/>
      <c r="AJ77" s="64"/>
      <c r="AK77" s="67"/>
      <c r="AL77" s="50"/>
      <c r="AM77" s="63">
        <v>2</v>
      </c>
      <c r="AN77" s="175">
        <v>2</v>
      </c>
      <c r="AO77" s="64"/>
      <c r="AP77" s="67"/>
      <c r="AQ77" s="50">
        <v>4</v>
      </c>
      <c r="AR77" s="63"/>
      <c r="AS77" s="175"/>
      <c r="AT77" s="64"/>
      <c r="AU77" s="51"/>
      <c r="AV77" s="52"/>
      <c r="AW77" s="63"/>
      <c r="AX77" s="175"/>
      <c r="AY77" s="64"/>
      <c r="AZ77" s="51"/>
      <c r="BA77" s="52"/>
      <c r="BB77" s="63"/>
      <c r="BC77" s="175"/>
      <c r="BD77" s="64"/>
      <c r="BE77" s="51"/>
      <c r="BF77" s="54"/>
    </row>
    <row r="78" spans="1:60" ht="23.25" customHeight="1" x14ac:dyDescent="0.25">
      <c r="A78" s="42">
        <v>60</v>
      </c>
      <c r="B78" s="333" t="s">
        <v>84</v>
      </c>
      <c r="C78" s="264">
        <f t="shared" si="29"/>
        <v>4</v>
      </c>
      <c r="D78" s="94"/>
      <c r="E78" s="45">
        <f t="shared" si="30"/>
        <v>60</v>
      </c>
      <c r="F78" s="45">
        <f t="shared" si="31"/>
        <v>30</v>
      </c>
      <c r="G78" s="94">
        <f t="shared" si="32"/>
        <v>30</v>
      </c>
      <c r="H78" s="45">
        <f t="shared" si="33"/>
        <v>0</v>
      </c>
      <c r="I78" s="293"/>
      <c r="J78" s="294"/>
      <c r="K78" s="294"/>
      <c r="L78" s="295"/>
      <c r="M78" s="305"/>
      <c r="N78" s="296"/>
      <c r="O78" s="297"/>
      <c r="P78" s="297"/>
      <c r="Q78" s="298"/>
      <c r="R78" s="306"/>
      <c r="S78" s="296"/>
      <c r="T78" s="297"/>
      <c r="U78" s="297"/>
      <c r="V78" s="298"/>
      <c r="W78" s="304"/>
      <c r="X78" s="296"/>
      <c r="Y78" s="297"/>
      <c r="Z78" s="297"/>
      <c r="AA78" s="298"/>
      <c r="AB78" s="5"/>
      <c r="AC78" s="63"/>
      <c r="AD78" s="64"/>
      <c r="AE78" s="64"/>
      <c r="AF78" s="51"/>
      <c r="AG78" s="5"/>
      <c r="AH78" s="63"/>
      <c r="AI78" s="175"/>
      <c r="AJ78" s="64"/>
      <c r="AK78" s="67"/>
      <c r="AL78" s="50"/>
      <c r="AM78" s="63">
        <v>2</v>
      </c>
      <c r="AN78" s="175">
        <v>2</v>
      </c>
      <c r="AO78" s="64"/>
      <c r="AP78" s="67"/>
      <c r="AQ78" s="50">
        <v>4</v>
      </c>
      <c r="AR78" s="63"/>
      <c r="AS78" s="175"/>
      <c r="AT78" s="64"/>
      <c r="AU78" s="51"/>
      <c r="AV78" s="52"/>
      <c r="AW78" s="63"/>
      <c r="AX78" s="175"/>
      <c r="AY78" s="64"/>
      <c r="AZ78" s="51"/>
      <c r="BA78" s="52"/>
      <c r="BB78" s="63"/>
      <c r="BC78" s="175"/>
      <c r="BD78" s="64"/>
      <c r="BE78" s="51"/>
      <c r="BF78" s="54"/>
    </row>
    <row r="79" spans="1:60" ht="30.75" customHeight="1" x14ac:dyDescent="0.25">
      <c r="A79" s="42">
        <v>61</v>
      </c>
      <c r="B79" s="333" t="s">
        <v>79</v>
      </c>
      <c r="C79" s="264">
        <f t="shared" si="29"/>
        <v>5</v>
      </c>
      <c r="D79" s="94">
        <v>1</v>
      </c>
      <c r="E79" s="45">
        <f t="shared" si="30"/>
        <v>60</v>
      </c>
      <c r="F79" s="45">
        <f t="shared" si="31"/>
        <v>30</v>
      </c>
      <c r="G79" s="94">
        <f t="shared" si="32"/>
        <v>30</v>
      </c>
      <c r="H79" s="45">
        <f t="shared" si="33"/>
        <v>0</v>
      </c>
      <c r="I79" s="293"/>
      <c r="J79" s="301"/>
      <c r="K79" s="294"/>
      <c r="L79" s="295"/>
      <c r="M79" s="305"/>
      <c r="N79" s="299"/>
      <c r="O79" s="292"/>
      <c r="P79" s="292"/>
      <c r="Q79" s="300"/>
      <c r="R79" s="305"/>
      <c r="S79" s="296"/>
      <c r="T79" s="297"/>
      <c r="U79" s="297"/>
      <c r="V79" s="298"/>
      <c r="W79" s="304"/>
      <c r="X79" s="296"/>
      <c r="Y79" s="297"/>
      <c r="Z79" s="297"/>
      <c r="AA79" s="298"/>
      <c r="AB79" s="5"/>
      <c r="AC79" s="63"/>
      <c r="AD79" s="64"/>
      <c r="AE79" s="64"/>
      <c r="AF79" s="51"/>
      <c r="AG79" s="5"/>
      <c r="AH79" s="65"/>
      <c r="AI79" s="440"/>
      <c r="AJ79" s="441"/>
      <c r="AK79" s="67"/>
      <c r="AL79" s="50"/>
      <c r="AM79" s="442">
        <v>2</v>
      </c>
      <c r="AN79" s="440">
        <v>2</v>
      </c>
      <c r="AO79" s="441"/>
      <c r="AP79" s="67" t="s">
        <v>12</v>
      </c>
      <c r="AQ79" s="50">
        <v>5</v>
      </c>
      <c r="AR79" s="65"/>
      <c r="AS79" s="174"/>
      <c r="AT79" s="66"/>
      <c r="AU79" s="51"/>
      <c r="AV79" s="52"/>
      <c r="AW79" s="65"/>
      <c r="AX79" s="174"/>
      <c r="AY79" s="66"/>
      <c r="AZ79" s="51"/>
      <c r="BA79" s="52"/>
      <c r="BB79" s="65"/>
      <c r="BC79" s="174"/>
      <c r="BD79" s="66"/>
      <c r="BE79" s="51"/>
      <c r="BF79" s="252"/>
      <c r="BH79" s="263"/>
    </row>
    <row r="80" spans="1:60" ht="25.5" customHeight="1" x14ac:dyDescent="0.25">
      <c r="A80" s="42">
        <v>62</v>
      </c>
      <c r="B80" s="334" t="s">
        <v>80</v>
      </c>
      <c r="C80" s="264">
        <f>SUM(M80,R80,W80,AB80,AG80,AL80,AQ80,AV80,BA80,BF80)</f>
        <v>4</v>
      </c>
      <c r="D80" s="94"/>
      <c r="E80" s="45">
        <f t="shared" si="30"/>
        <v>45</v>
      </c>
      <c r="F80" s="45">
        <f t="shared" si="31"/>
        <v>15</v>
      </c>
      <c r="G80" s="94">
        <f t="shared" si="32"/>
        <v>30</v>
      </c>
      <c r="H80" s="45">
        <f t="shared" si="33"/>
        <v>0</v>
      </c>
      <c r="I80" s="293"/>
      <c r="J80" s="294"/>
      <c r="K80" s="294"/>
      <c r="L80" s="295"/>
      <c r="M80" s="305"/>
      <c r="N80" s="299"/>
      <c r="O80" s="292"/>
      <c r="P80" s="292"/>
      <c r="Q80" s="300"/>
      <c r="R80" s="305"/>
      <c r="S80" s="299"/>
      <c r="T80" s="292"/>
      <c r="U80" s="292"/>
      <c r="V80" s="300"/>
      <c r="W80" s="304"/>
      <c r="X80" s="296"/>
      <c r="Y80" s="297"/>
      <c r="Z80" s="297"/>
      <c r="AA80" s="298"/>
      <c r="AB80" s="5"/>
      <c r="AC80" s="63"/>
      <c r="AD80" s="64"/>
      <c r="AE80" s="64"/>
      <c r="AF80" s="51"/>
      <c r="AG80" s="5"/>
      <c r="AH80" s="65"/>
      <c r="AI80" s="174"/>
      <c r="AJ80" s="66"/>
      <c r="AK80" s="51"/>
      <c r="AL80" s="52"/>
      <c r="AM80" s="65"/>
      <c r="AN80" s="174"/>
      <c r="AO80" s="66"/>
      <c r="AP80" s="51"/>
      <c r="AQ80" s="52"/>
      <c r="AR80" s="65">
        <v>1</v>
      </c>
      <c r="AS80" s="174">
        <v>2</v>
      </c>
      <c r="AT80" s="66"/>
      <c r="AU80" s="51"/>
      <c r="AV80" s="52">
        <v>4</v>
      </c>
      <c r="AW80" s="65"/>
      <c r="AX80" s="174"/>
      <c r="AY80" s="66"/>
      <c r="AZ80" s="51"/>
      <c r="BA80" s="52"/>
      <c r="BB80" s="65"/>
      <c r="BC80" s="174"/>
      <c r="BD80" s="66"/>
      <c r="BE80" s="51"/>
      <c r="BF80" s="252"/>
    </row>
    <row r="81" spans="1:60" ht="38.15" customHeight="1" x14ac:dyDescent="0.25">
      <c r="A81" s="42">
        <v>63</v>
      </c>
      <c r="B81" s="335" t="s">
        <v>85</v>
      </c>
      <c r="C81" s="264">
        <f>SUM(M81,R81,W81,AB81,AG81,AL81,AQ81,AV81,BA81,BF81)</f>
        <v>5</v>
      </c>
      <c r="D81" s="94">
        <v>1</v>
      </c>
      <c r="E81" s="45">
        <f t="shared" si="30"/>
        <v>75</v>
      </c>
      <c r="F81" s="45">
        <f t="shared" si="31"/>
        <v>30</v>
      </c>
      <c r="G81" s="94">
        <f t="shared" si="32"/>
        <v>45</v>
      </c>
      <c r="H81" s="45">
        <f t="shared" si="33"/>
        <v>0</v>
      </c>
      <c r="I81" s="293"/>
      <c r="J81" s="301"/>
      <c r="K81" s="294"/>
      <c r="L81" s="295"/>
      <c r="M81" s="305"/>
      <c r="N81" s="299"/>
      <c r="O81" s="292"/>
      <c r="P81" s="292"/>
      <c r="Q81" s="300"/>
      <c r="R81" s="305"/>
      <c r="S81" s="299"/>
      <c r="T81" s="292"/>
      <c r="U81" s="292"/>
      <c r="V81" s="300"/>
      <c r="W81" s="304"/>
      <c r="X81" s="296"/>
      <c r="Y81" s="297"/>
      <c r="Z81" s="297"/>
      <c r="AA81" s="298"/>
      <c r="AB81" s="5"/>
      <c r="AC81" s="63"/>
      <c r="AD81" s="64"/>
      <c r="AE81" s="64"/>
      <c r="AF81" s="51"/>
      <c r="AG81" s="5"/>
      <c r="AH81" s="65"/>
      <c r="AI81" s="174"/>
      <c r="AJ81" s="66"/>
      <c r="AK81" s="51"/>
      <c r="AL81" s="52"/>
      <c r="AM81" s="65"/>
      <c r="AN81" s="174"/>
      <c r="AO81" s="66"/>
      <c r="AP81" s="51"/>
      <c r="AQ81" s="52"/>
      <c r="AR81" s="65">
        <v>2</v>
      </c>
      <c r="AS81" s="174">
        <v>3</v>
      </c>
      <c r="AT81" s="66"/>
      <c r="AU81" s="51" t="s">
        <v>12</v>
      </c>
      <c r="AV81" s="52">
        <v>5</v>
      </c>
      <c r="AW81" s="65"/>
      <c r="AX81" s="174"/>
      <c r="AY81" s="66"/>
      <c r="AZ81" s="51"/>
      <c r="BA81" s="52"/>
      <c r="BB81" s="65"/>
      <c r="BC81" s="174"/>
      <c r="BD81" s="66"/>
      <c r="BE81" s="51"/>
      <c r="BF81" s="252"/>
    </row>
    <row r="82" spans="1:60" ht="20.5" customHeight="1" x14ac:dyDescent="0.25">
      <c r="A82" s="77">
        <v>64</v>
      </c>
      <c r="B82" s="336" t="s">
        <v>68</v>
      </c>
      <c r="C82" s="264">
        <f t="shared" si="29"/>
        <v>5</v>
      </c>
      <c r="D82" s="94"/>
      <c r="E82" s="45">
        <f t="shared" si="30"/>
        <v>60</v>
      </c>
      <c r="F82" s="45">
        <f t="shared" si="31"/>
        <v>30</v>
      </c>
      <c r="G82" s="94">
        <f t="shared" si="32"/>
        <v>30</v>
      </c>
      <c r="H82" s="45">
        <f t="shared" si="33"/>
        <v>0</v>
      </c>
      <c r="I82" s="293"/>
      <c r="J82" s="294"/>
      <c r="K82" s="294"/>
      <c r="L82" s="295"/>
      <c r="M82" s="305"/>
      <c r="N82" s="299"/>
      <c r="O82" s="292"/>
      <c r="P82" s="292"/>
      <c r="Q82" s="300"/>
      <c r="R82" s="305"/>
      <c r="S82" s="299"/>
      <c r="T82" s="292"/>
      <c r="U82" s="292"/>
      <c r="V82" s="300"/>
      <c r="W82" s="304"/>
      <c r="X82" s="296"/>
      <c r="Y82" s="297"/>
      <c r="Z82" s="297"/>
      <c r="AA82" s="298"/>
      <c r="AB82" s="5"/>
      <c r="AC82" s="63"/>
      <c r="AD82" s="64"/>
      <c r="AE82" s="64"/>
      <c r="AF82" s="51"/>
      <c r="AG82" s="5"/>
      <c r="AH82" s="65"/>
      <c r="AI82" s="174"/>
      <c r="AJ82" s="66"/>
      <c r="AK82" s="51"/>
      <c r="AL82" s="52"/>
      <c r="AM82" s="65"/>
      <c r="AN82" s="174"/>
      <c r="AO82" s="66"/>
      <c r="AP82" s="51"/>
      <c r="AQ82" s="52"/>
      <c r="AR82" s="65"/>
      <c r="AS82" s="174"/>
      <c r="AT82" s="66"/>
      <c r="AU82" s="51"/>
      <c r="AV82" s="52"/>
      <c r="AW82" s="65">
        <v>2</v>
      </c>
      <c r="AX82" s="174">
        <v>2</v>
      </c>
      <c r="AY82" s="66"/>
      <c r="AZ82" s="51"/>
      <c r="BA82" s="52">
        <v>5</v>
      </c>
      <c r="BB82" s="65"/>
      <c r="BC82" s="174"/>
      <c r="BD82" s="66"/>
      <c r="BE82" s="51"/>
      <c r="BF82" s="252"/>
    </row>
    <row r="83" spans="1:60" ht="16.5" customHeight="1" x14ac:dyDescent="0.25">
      <c r="A83" s="77">
        <v>65</v>
      </c>
      <c r="B83" s="336" t="s">
        <v>81</v>
      </c>
      <c r="C83" s="264">
        <f t="shared" si="29"/>
        <v>4</v>
      </c>
      <c r="D83" s="94">
        <v>1</v>
      </c>
      <c r="E83" s="45">
        <f t="shared" si="30"/>
        <v>45</v>
      </c>
      <c r="F83" s="45">
        <f t="shared" si="31"/>
        <v>15</v>
      </c>
      <c r="G83" s="94">
        <f t="shared" si="32"/>
        <v>30</v>
      </c>
      <c r="H83" s="45">
        <f t="shared" si="33"/>
        <v>0</v>
      </c>
      <c r="I83" s="293"/>
      <c r="J83" s="294"/>
      <c r="K83" s="294"/>
      <c r="L83" s="295"/>
      <c r="M83" s="305"/>
      <c r="N83" s="299"/>
      <c r="O83" s="292"/>
      <c r="P83" s="292"/>
      <c r="Q83" s="300"/>
      <c r="R83" s="305"/>
      <c r="S83" s="299"/>
      <c r="T83" s="292"/>
      <c r="U83" s="292"/>
      <c r="V83" s="300"/>
      <c r="W83" s="304"/>
      <c r="X83" s="296"/>
      <c r="Y83" s="297"/>
      <c r="Z83" s="297"/>
      <c r="AA83" s="298"/>
      <c r="AB83" s="5"/>
      <c r="AC83" s="63"/>
      <c r="AD83" s="64"/>
      <c r="AE83" s="64"/>
      <c r="AF83" s="51"/>
      <c r="AG83" s="5"/>
      <c r="AH83" s="65"/>
      <c r="AI83" s="174"/>
      <c r="AJ83" s="66"/>
      <c r="AK83" s="51"/>
      <c r="AL83" s="52"/>
      <c r="AM83" s="65"/>
      <c r="AN83" s="174"/>
      <c r="AO83" s="66"/>
      <c r="AP83" s="51"/>
      <c r="AQ83" s="52"/>
      <c r="AR83" s="65"/>
      <c r="AS83" s="174"/>
      <c r="AT83" s="66"/>
      <c r="AU83" s="51"/>
      <c r="AV83" s="52"/>
      <c r="AW83" s="65">
        <v>1</v>
      </c>
      <c r="AX83" s="174">
        <v>2</v>
      </c>
      <c r="AY83" s="66"/>
      <c r="AZ83" s="51" t="s">
        <v>12</v>
      </c>
      <c r="BA83" s="52">
        <v>4</v>
      </c>
      <c r="BB83" s="65"/>
      <c r="BC83" s="174"/>
      <c r="BD83" s="66"/>
      <c r="BE83" s="51"/>
      <c r="BF83" s="252"/>
    </row>
    <row r="84" spans="1:60" ht="27.65" customHeight="1" x14ac:dyDescent="0.25">
      <c r="A84" s="77">
        <v>66</v>
      </c>
      <c r="B84" s="336" t="s">
        <v>82</v>
      </c>
      <c r="C84" s="264">
        <f t="shared" si="29"/>
        <v>6</v>
      </c>
      <c r="D84" s="94">
        <v>1</v>
      </c>
      <c r="E84" s="45">
        <f t="shared" si="30"/>
        <v>60</v>
      </c>
      <c r="F84" s="45">
        <f t="shared" si="31"/>
        <v>30</v>
      </c>
      <c r="G84" s="94">
        <f t="shared" si="32"/>
        <v>30</v>
      </c>
      <c r="H84" s="45">
        <f t="shared" si="33"/>
        <v>0</v>
      </c>
      <c r="I84" s="293"/>
      <c r="J84" s="294"/>
      <c r="K84" s="294"/>
      <c r="L84" s="295"/>
      <c r="M84" s="305"/>
      <c r="N84" s="299"/>
      <c r="O84" s="292"/>
      <c r="P84" s="292"/>
      <c r="Q84" s="300"/>
      <c r="R84" s="305"/>
      <c r="S84" s="299"/>
      <c r="T84" s="292"/>
      <c r="U84" s="292"/>
      <c r="V84" s="300"/>
      <c r="W84" s="304"/>
      <c r="X84" s="296"/>
      <c r="Y84" s="297"/>
      <c r="Z84" s="297"/>
      <c r="AA84" s="298"/>
      <c r="AB84" s="5"/>
      <c r="AC84" s="63"/>
      <c r="AD84" s="64"/>
      <c r="AE84" s="64"/>
      <c r="AF84" s="51"/>
      <c r="AG84" s="5"/>
      <c r="AH84" s="65"/>
      <c r="AI84" s="174"/>
      <c r="AJ84" s="66"/>
      <c r="AK84" s="51"/>
      <c r="AL84" s="52"/>
      <c r="AM84" s="65"/>
      <c r="AN84" s="174"/>
      <c r="AO84" s="66"/>
      <c r="AP84" s="51"/>
      <c r="AQ84" s="52"/>
      <c r="AR84" s="65"/>
      <c r="AS84" s="174"/>
      <c r="AT84" s="66"/>
      <c r="AU84" s="51"/>
      <c r="AV84" s="52"/>
      <c r="AW84" s="65"/>
      <c r="AX84" s="174"/>
      <c r="AY84" s="66"/>
      <c r="AZ84" s="51"/>
      <c r="BA84" s="52"/>
      <c r="BB84" s="65">
        <v>2</v>
      </c>
      <c r="BC84" s="174">
        <v>2</v>
      </c>
      <c r="BD84" s="66"/>
      <c r="BE84" s="51" t="s">
        <v>12</v>
      </c>
      <c r="BF84" s="252">
        <v>6</v>
      </c>
    </row>
    <row r="85" spans="1:60" ht="27.65" customHeight="1" x14ac:dyDescent="0.25">
      <c r="A85" s="77">
        <v>67</v>
      </c>
      <c r="B85" s="336" t="s">
        <v>106</v>
      </c>
      <c r="C85" s="264">
        <f t="shared" si="29"/>
        <v>3</v>
      </c>
      <c r="D85" s="94"/>
      <c r="E85" s="45">
        <f t="shared" si="30"/>
        <v>30</v>
      </c>
      <c r="F85" s="45">
        <f t="shared" si="31"/>
        <v>0</v>
      </c>
      <c r="G85" s="94">
        <f t="shared" si="32"/>
        <v>30</v>
      </c>
      <c r="H85" s="45">
        <f t="shared" si="33"/>
        <v>0</v>
      </c>
      <c r="I85" s="293"/>
      <c r="J85" s="294"/>
      <c r="K85" s="294"/>
      <c r="L85" s="295"/>
      <c r="M85" s="305"/>
      <c r="N85" s="299"/>
      <c r="O85" s="292"/>
      <c r="P85" s="292"/>
      <c r="Q85" s="300"/>
      <c r="R85" s="305"/>
      <c r="S85" s="299"/>
      <c r="T85" s="292"/>
      <c r="U85" s="292"/>
      <c r="V85" s="300"/>
      <c r="W85" s="304"/>
      <c r="X85" s="296"/>
      <c r="Y85" s="297"/>
      <c r="Z85" s="297"/>
      <c r="AA85" s="298"/>
      <c r="AB85" s="5"/>
      <c r="AC85" s="63"/>
      <c r="AD85" s="64"/>
      <c r="AE85" s="64"/>
      <c r="AF85" s="51"/>
      <c r="AG85" s="5"/>
      <c r="AH85" s="65"/>
      <c r="AI85" s="174"/>
      <c r="AJ85" s="66"/>
      <c r="AK85" s="51"/>
      <c r="AL85" s="52"/>
      <c r="AM85" s="65"/>
      <c r="AN85" s="174"/>
      <c r="AO85" s="66"/>
      <c r="AP85" s="51"/>
      <c r="AQ85" s="52"/>
      <c r="AR85" s="65"/>
      <c r="AS85" s="174"/>
      <c r="AT85" s="66"/>
      <c r="AU85" s="51"/>
      <c r="AV85" s="52"/>
      <c r="AW85" s="65"/>
      <c r="AX85" s="174"/>
      <c r="AY85" s="66"/>
      <c r="AZ85" s="51"/>
      <c r="BA85" s="52"/>
      <c r="BB85" s="65"/>
      <c r="BC85" s="174">
        <v>2</v>
      </c>
      <c r="BD85" s="66"/>
      <c r="BE85" s="51"/>
      <c r="BF85" s="252">
        <v>3</v>
      </c>
    </row>
    <row r="86" spans="1:60" ht="19.5" customHeight="1" x14ac:dyDescent="0.25">
      <c r="A86" s="77">
        <v>68</v>
      </c>
      <c r="B86" s="336" t="s">
        <v>105</v>
      </c>
      <c r="C86" s="264">
        <f t="shared" si="29"/>
        <v>3</v>
      </c>
      <c r="D86" s="94"/>
      <c r="E86" s="45">
        <f>F86+G86+H86</f>
        <v>30</v>
      </c>
      <c r="F86" s="45">
        <f t="shared" si="31"/>
        <v>0</v>
      </c>
      <c r="G86" s="94">
        <f t="shared" si="32"/>
        <v>30</v>
      </c>
      <c r="H86" s="45">
        <f>K86*15+P86*15+U86*15+Z86*15+AE86*15+AJ86*15+AO86*15+AT86*15+AY86*15+BD86*15</f>
        <v>0</v>
      </c>
      <c r="I86" s="293"/>
      <c r="J86" s="294"/>
      <c r="K86" s="294"/>
      <c r="L86" s="295"/>
      <c r="M86" s="305"/>
      <c r="N86" s="299"/>
      <c r="O86" s="292"/>
      <c r="P86" s="292"/>
      <c r="Q86" s="300"/>
      <c r="R86" s="305"/>
      <c r="S86" s="299"/>
      <c r="T86" s="292"/>
      <c r="U86" s="292"/>
      <c r="V86" s="300"/>
      <c r="W86" s="304"/>
      <c r="X86" s="296"/>
      <c r="Y86" s="297"/>
      <c r="Z86" s="297"/>
      <c r="AA86" s="298"/>
      <c r="AB86" s="5"/>
      <c r="AC86" s="63"/>
      <c r="AD86" s="64"/>
      <c r="AE86" s="64"/>
      <c r="AF86" s="51"/>
      <c r="AG86" s="5"/>
      <c r="AH86" s="65"/>
      <c r="AI86" s="174"/>
      <c r="AJ86" s="66"/>
      <c r="AK86" s="51"/>
      <c r="AL86" s="52"/>
      <c r="AM86" s="65"/>
      <c r="AN86" s="174"/>
      <c r="AO86" s="66"/>
      <c r="AP86" s="51"/>
      <c r="AQ86" s="52"/>
      <c r="AR86" s="65"/>
      <c r="AS86" s="174"/>
      <c r="AT86" s="66"/>
      <c r="AU86" s="51"/>
      <c r="AV86" s="52"/>
      <c r="AW86" s="65"/>
      <c r="AX86" s="174">
        <v>2</v>
      </c>
      <c r="AY86" s="66"/>
      <c r="AZ86" s="51"/>
      <c r="BA86" s="52">
        <v>3</v>
      </c>
      <c r="BB86" s="65"/>
      <c r="BC86" s="174"/>
      <c r="BD86" s="66"/>
      <c r="BE86" s="51"/>
      <c r="BF86" s="252"/>
    </row>
    <row r="87" spans="1:60" ht="18" customHeight="1" x14ac:dyDescent="0.25">
      <c r="A87" s="262" t="s">
        <v>35</v>
      </c>
      <c r="B87" s="330" t="s">
        <v>52</v>
      </c>
      <c r="C87" s="276">
        <f t="shared" si="29"/>
        <v>26</v>
      </c>
      <c r="D87" s="112"/>
      <c r="E87" s="273">
        <f t="shared" si="30"/>
        <v>420</v>
      </c>
      <c r="F87" s="273">
        <f t="shared" si="31"/>
        <v>0</v>
      </c>
      <c r="G87" s="274">
        <f t="shared" si="32"/>
        <v>0</v>
      </c>
      <c r="H87" s="273">
        <f t="shared" si="33"/>
        <v>420</v>
      </c>
      <c r="I87" s="176"/>
      <c r="J87" s="177"/>
      <c r="K87" s="177"/>
      <c r="L87" s="178"/>
      <c r="M87" s="112"/>
      <c r="N87" s="179"/>
      <c r="O87" s="127"/>
      <c r="P87" s="127"/>
      <c r="Q87" s="133"/>
      <c r="R87" s="112"/>
      <c r="S87" s="179"/>
      <c r="T87" s="127"/>
      <c r="U87" s="127"/>
      <c r="V87" s="133"/>
      <c r="W87" s="113"/>
      <c r="X87" s="179"/>
      <c r="Y87" s="127"/>
      <c r="Z87" s="127"/>
      <c r="AA87" s="133"/>
      <c r="AB87" s="113"/>
      <c r="AC87" s="179"/>
      <c r="AD87" s="127"/>
      <c r="AE87" s="127"/>
      <c r="AF87" s="133"/>
      <c r="AG87" s="113"/>
      <c r="AH87" s="179"/>
      <c r="AI87" s="180"/>
      <c r="AJ87" s="127"/>
      <c r="AK87" s="133"/>
      <c r="AL87" s="112"/>
      <c r="AM87" s="179"/>
      <c r="AN87" s="180"/>
      <c r="AO87" s="127">
        <v>7</v>
      </c>
      <c r="AP87" s="133"/>
      <c r="AQ87" s="112">
        <v>6</v>
      </c>
      <c r="AR87" s="179"/>
      <c r="AS87" s="180"/>
      <c r="AT87" s="127">
        <v>7</v>
      </c>
      <c r="AU87" s="133"/>
      <c r="AV87" s="112">
        <v>6</v>
      </c>
      <c r="AW87" s="179"/>
      <c r="AX87" s="180"/>
      <c r="AY87" s="127">
        <v>7</v>
      </c>
      <c r="AZ87" s="133"/>
      <c r="BA87" s="112">
        <v>7</v>
      </c>
      <c r="BB87" s="179"/>
      <c r="BC87" s="180"/>
      <c r="BD87" s="127">
        <v>7</v>
      </c>
      <c r="BE87" s="133"/>
      <c r="BF87" s="255">
        <v>7</v>
      </c>
      <c r="BG87" s="281"/>
      <c r="BH87" s="281"/>
    </row>
    <row r="88" spans="1:60" ht="23" x14ac:dyDescent="0.25">
      <c r="A88" s="262" t="s">
        <v>36</v>
      </c>
      <c r="B88" s="330" t="s">
        <v>120</v>
      </c>
      <c r="C88" s="276">
        <f t="shared" si="29"/>
        <v>12</v>
      </c>
      <c r="D88" s="112"/>
      <c r="E88" s="273">
        <f t="shared" si="30"/>
        <v>180</v>
      </c>
      <c r="F88" s="273">
        <f t="shared" si="31"/>
        <v>0</v>
      </c>
      <c r="G88" s="274">
        <f t="shared" si="32"/>
        <v>0</v>
      </c>
      <c r="H88" s="273">
        <f t="shared" si="33"/>
        <v>180</v>
      </c>
      <c r="I88" s="179"/>
      <c r="J88" s="127"/>
      <c r="K88" s="127"/>
      <c r="L88" s="133"/>
      <c r="M88" s="112"/>
      <c r="N88" s="179"/>
      <c r="O88" s="127"/>
      <c r="P88" s="127"/>
      <c r="Q88" s="133"/>
      <c r="R88" s="112"/>
      <c r="S88" s="179"/>
      <c r="T88" s="127"/>
      <c r="U88" s="127"/>
      <c r="V88" s="133"/>
      <c r="W88" s="113"/>
      <c r="X88" s="179"/>
      <c r="Y88" s="127"/>
      <c r="Z88" s="127"/>
      <c r="AA88" s="133"/>
      <c r="AB88" s="113"/>
      <c r="AC88" s="179"/>
      <c r="AD88" s="127"/>
      <c r="AE88" s="127"/>
      <c r="AF88" s="133"/>
      <c r="AG88" s="113"/>
      <c r="AH88" s="179"/>
      <c r="AI88" s="180"/>
      <c r="AJ88" s="127"/>
      <c r="AK88" s="133"/>
      <c r="AL88" s="112"/>
      <c r="AM88" s="179"/>
      <c r="AN88" s="180"/>
      <c r="AO88" s="127"/>
      <c r="AP88" s="133"/>
      <c r="AQ88" s="112"/>
      <c r="AR88" s="179"/>
      <c r="AS88" s="180"/>
      <c r="AT88" s="127">
        <v>6</v>
      </c>
      <c r="AU88" s="133"/>
      <c r="AV88" s="112">
        <v>6</v>
      </c>
      <c r="AW88" s="179"/>
      <c r="AX88" s="180"/>
      <c r="AY88" s="127">
        <v>6</v>
      </c>
      <c r="AZ88" s="133"/>
      <c r="BA88" s="112">
        <v>6</v>
      </c>
      <c r="BB88" s="179"/>
      <c r="BC88" s="180"/>
      <c r="BD88" s="127"/>
      <c r="BE88" s="133"/>
      <c r="BF88" s="255"/>
      <c r="BG88" s="281"/>
      <c r="BH88" s="281"/>
    </row>
    <row r="89" spans="1:60" x14ac:dyDescent="0.25">
      <c r="A89" s="456"/>
      <c r="B89" s="446" t="s">
        <v>89</v>
      </c>
      <c r="C89" s="181"/>
      <c r="D89" s="99"/>
      <c r="E89" s="182"/>
      <c r="F89" s="6"/>
      <c r="G89" s="99"/>
      <c r="H89" s="6"/>
      <c r="I89" s="183"/>
      <c r="J89" s="184"/>
      <c r="K89" s="185"/>
      <c r="L89" s="101"/>
      <c r="M89" s="99"/>
      <c r="N89" s="186"/>
      <c r="O89" s="187"/>
      <c r="P89" s="184"/>
      <c r="Q89" s="101"/>
      <c r="R89" s="188"/>
      <c r="S89" s="186"/>
      <c r="T89" s="184"/>
      <c r="U89" s="185"/>
      <c r="V89" s="101"/>
      <c r="W89" s="182"/>
      <c r="X89" s="183"/>
      <c r="Y89" s="184"/>
      <c r="Z89" s="185"/>
      <c r="AA89" s="101"/>
      <c r="AB89" s="6"/>
      <c r="AC89" s="183"/>
      <c r="AD89" s="184"/>
      <c r="AE89" s="185"/>
      <c r="AF89" s="101"/>
      <c r="AG89" s="6"/>
      <c r="AH89" s="186"/>
      <c r="AI89" s="189"/>
      <c r="AJ89" s="184"/>
      <c r="AK89" s="101"/>
      <c r="AL89" s="188"/>
      <c r="AM89" s="186"/>
      <c r="AN89" s="189"/>
      <c r="AO89" s="184"/>
      <c r="AP89" s="101"/>
      <c r="AQ89" s="188"/>
      <c r="AR89" s="186"/>
      <c r="AS89" s="189"/>
      <c r="AT89" s="184"/>
      <c r="AU89" s="101"/>
      <c r="AV89" s="188"/>
      <c r="AW89" s="186"/>
      <c r="AX89" s="189"/>
      <c r="AY89" s="184"/>
      <c r="AZ89" s="101"/>
      <c r="BA89" s="188"/>
      <c r="BB89" s="186"/>
      <c r="BC89" s="189"/>
      <c r="BD89" s="184"/>
      <c r="BE89" s="101"/>
      <c r="BF89" s="256"/>
    </row>
    <row r="90" spans="1:60" x14ac:dyDescent="0.25">
      <c r="A90" s="457"/>
      <c r="B90" s="447"/>
      <c r="C90" s="181">
        <f t="shared" ref="C90:H90" si="34">SUM(C9+C13+C21+C72+C87+C88)</f>
        <v>301</v>
      </c>
      <c r="D90" s="99">
        <f t="shared" si="34"/>
        <v>19</v>
      </c>
      <c r="E90" s="6">
        <f t="shared" si="34"/>
        <v>3660</v>
      </c>
      <c r="F90" s="6">
        <f t="shared" si="34"/>
        <v>1080</v>
      </c>
      <c r="G90" s="99">
        <f t="shared" si="34"/>
        <v>1290</v>
      </c>
      <c r="H90" s="6">
        <f t="shared" si="34"/>
        <v>1290</v>
      </c>
      <c r="I90" s="183">
        <f t="shared" ref="I90:P90" si="35">SUM(I10:I51,I73:I88)</f>
        <v>8</v>
      </c>
      <c r="J90" s="184">
        <f t="shared" si="35"/>
        <v>9</v>
      </c>
      <c r="K90" s="184">
        <f t="shared" si="35"/>
        <v>6</v>
      </c>
      <c r="L90" s="101">
        <f t="shared" si="35"/>
        <v>0</v>
      </c>
      <c r="M90" s="444">
        <f t="shared" si="35"/>
        <v>29</v>
      </c>
      <c r="N90" s="183">
        <f t="shared" si="35"/>
        <v>12</v>
      </c>
      <c r="O90" s="184">
        <f t="shared" si="35"/>
        <v>14</v>
      </c>
      <c r="P90" s="184">
        <f t="shared" si="35"/>
        <v>4</v>
      </c>
      <c r="Q90" s="101">
        <f>SUM(Q10,Q73:Q88)</f>
        <v>0</v>
      </c>
      <c r="R90" s="52">
        <f t="shared" ref="R90:BF90" si="36">SUM(R10:R51,R73:R88)</f>
        <v>33</v>
      </c>
      <c r="S90" s="183">
        <f t="shared" si="36"/>
        <v>9</v>
      </c>
      <c r="T90" s="184">
        <f t="shared" si="36"/>
        <v>11</v>
      </c>
      <c r="U90" s="184">
        <f t="shared" si="36"/>
        <v>4</v>
      </c>
      <c r="V90" s="101">
        <f t="shared" si="36"/>
        <v>0</v>
      </c>
      <c r="W90" s="5">
        <f t="shared" si="36"/>
        <v>29</v>
      </c>
      <c r="X90" s="183">
        <f t="shared" si="36"/>
        <v>8</v>
      </c>
      <c r="Y90" s="184">
        <f t="shared" si="36"/>
        <v>10</v>
      </c>
      <c r="Z90" s="184">
        <f t="shared" si="36"/>
        <v>7</v>
      </c>
      <c r="AA90" s="101">
        <f t="shared" si="36"/>
        <v>0</v>
      </c>
      <c r="AB90" s="5">
        <f t="shared" si="36"/>
        <v>34</v>
      </c>
      <c r="AC90" s="183">
        <f t="shared" si="36"/>
        <v>8</v>
      </c>
      <c r="AD90" s="184">
        <f t="shared" si="36"/>
        <v>4</v>
      </c>
      <c r="AE90" s="184">
        <f t="shared" si="36"/>
        <v>5.5</v>
      </c>
      <c r="AF90" s="101">
        <f t="shared" si="36"/>
        <v>0</v>
      </c>
      <c r="AG90" s="5">
        <f t="shared" si="36"/>
        <v>20.5</v>
      </c>
      <c r="AH90" s="183">
        <f t="shared" si="36"/>
        <v>9</v>
      </c>
      <c r="AI90" s="189">
        <f t="shared" si="36"/>
        <v>13</v>
      </c>
      <c r="AJ90" s="184">
        <f t="shared" si="36"/>
        <v>9</v>
      </c>
      <c r="AK90" s="101">
        <f t="shared" si="36"/>
        <v>0</v>
      </c>
      <c r="AL90" s="52">
        <f t="shared" si="36"/>
        <v>40</v>
      </c>
      <c r="AM90" s="183">
        <f t="shared" si="36"/>
        <v>8</v>
      </c>
      <c r="AN90" s="189">
        <f t="shared" si="36"/>
        <v>10</v>
      </c>
      <c r="AO90" s="184">
        <f t="shared" si="36"/>
        <v>9</v>
      </c>
      <c r="AP90" s="101">
        <f t="shared" si="36"/>
        <v>0</v>
      </c>
      <c r="AQ90" s="52">
        <f t="shared" si="36"/>
        <v>31</v>
      </c>
      <c r="AR90" s="183">
        <f t="shared" si="36"/>
        <v>3</v>
      </c>
      <c r="AS90" s="189">
        <f t="shared" si="36"/>
        <v>5</v>
      </c>
      <c r="AT90" s="184">
        <f t="shared" si="36"/>
        <v>15</v>
      </c>
      <c r="AU90" s="101">
        <f t="shared" si="36"/>
        <v>0</v>
      </c>
      <c r="AV90" s="52">
        <f t="shared" si="36"/>
        <v>25</v>
      </c>
      <c r="AW90" s="183">
        <f t="shared" si="36"/>
        <v>3</v>
      </c>
      <c r="AX90" s="189">
        <f t="shared" si="36"/>
        <v>6</v>
      </c>
      <c r="AY90" s="184">
        <f t="shared" si="36"/>
        <v>16</v>
      </c>
      <c r="AZ90" s="101">
        <f t="shared" si="36"/>
        <v>0</v>
      </c>
      <c r="BA90" s="52">
        <f t="shared" si="36"/>
        <v>30</v>
      </c>
      <c r="BB90" s="183">
        <f t="shared" si="36"/>
        <v>4</v>
      </c>
      <c r="BC90" s="189">
        <f t="shared" si="36"/>
        <v>4</v>
      </c>
      <c r="BD90" s="184">
        <f t="shared" si="36"/>
        <v>10.5</v>
      </c>
      <c r="BE90" s="101">
        <f t="shared" si="36"/>
        <v>0</v>
      </c>
      <c r="BF90" s="252">
        <f t="shared" si="36"/>
        <v>29.5</v>
      </c>
    </row>
    <row r="91" spans="1:60" ht="12" thickBot="1" x14ac:dyDescent="0.3">
      <c r="A91" s="160"/>
      <c r="B91" s="190" t="s">
        <v>13</v>
      </c>
      <c r="C91" s="191"/>
      <c r="D91" s="192"/>
      <c r="E91" s="193"/>
      <c r="F91" s="194">
        <f>SUM(F90+G90+H90)</f>
        <v>3660</v>
      </c>
      <c r="G91" s="192"/>
      <c r="H91" s="194"/>
      <c r="I91" s="195"/>
      <c r="J91" s="196"/>
      <c r="K91" s="197">
        <f>SUM(I90:L90)</f>
        <v>23</v>
      </c>
      <c r="L91" s="198"/>
      <c r="M91" s="192"/>
      <c r="N91" s="199"/>
      <c r="O91" s="200"/>
      <c r="P91" s="196">
        <f>SUM(N90:Q90)</f>
        <v>30</v>
      </c>
      <c r="Q91" s="198"/>
      <c r="R91" s="201"/>
      <c r="S91" s="199"/>
      <c r="T91" s="196"/>
      <c r="U91" s="197">
        <f>SUM(S90:V90)</f>
        <v>24</v>
      </c>
      <c r="V91" s="198"/>
      <c r="W91" s="193"/>
      <c r="X91" s="195"/>
      <c r="Y91" s="196"/>
      <c r="Z91" s="197">
        <f>SUM(X90:AA90)</f>
        <v>25</v>
      </c>
      <c r="AA91" s="198"/>
      <c r="AB91" s="194"/>
      <c r="AC91" s="195"/>
      <c r="AD91" s="196"/>
      <c r="AE91" s="197">
        <f>SUM(AC90:AF90)</f>
        <v>17.5</v>
      </c>
      <c r="AF91" s="198"/>
      <c r="AG91" s="194"/>
      <c r="AH91" s="199"/>
      <c r="AI91" s="202"/>
      <c r="AJ91" s="196">
        <f>SUM(AH90:AK90)</f>
        <v>31</v>
      </c>
      <c r="AK91" s="198"/>
      <c r="AL91" s="201"/>
      <c r="AM91" s="199"/>
      <c r="AN91" s="202"/>
      <c r="AO91" s="196">
        <f>SUM(AM90:AP90)</f>
        <v>27</v>
      </c>
      <c r="AP91" s="198"/>
      <c r="AQ91" s="201"/>
      <c r="AR91" s="199"/>
      <c r="AS91" s="202"/>
      <c r="AT91" s="196">
        <f>SUM(AR90:AU90)</f>
        <v>23</v>
      </c>
      <c r="AU91" s="198"/>
      <c r="AV91" s="201"/>
      <c r="AW91" s="199"/>
      <c r="AX91" s="202"/>
      <c r="AY91" s="196">
        <f>SUM(AW90:AZ90)</f>
        <v>25</v>
      </c>
      <c r="AZ91" s="198"/>
      <c r="BA91" s="201"/>
      <c r="BB91" s="199"/>
      <c r="BC91" s="202"/>
      <c r="BD91" s="196">
        <f>SUM(BB90:BE90)</f>
        <v>18.5</v>
      </c>
      <c r="BE91" s="198"/>
      <c r="BF91" s="257"/>
    </row>
    <row r="92" spans="1:60" ht="18" customHeight="1" thickTop="1" x14ac:dyDescent="0.25">
      <c r="A92" s="203"/>
      <c r="B92" s="1"/>
      <c r="C92" s="2"/>
      <c r="D92" s="204"/>
      <c r="E92" s="205"/>
      <c r="F92" s="205"/>
      <c r="G92" s="205"/>
      <c r="H92" s="205"/>
      <c r="I92" s="205"/>
      <c r="J92" s="205"/>
      <c r="K92" s="205"/>
      <c r="L92" s="205"/>
      <c r="M92" s="205"/>
      <c r="N92" s="205"/>
      <c r="O92" s="205"/>
      <c r="P92" s="205"/>
      <c r="Q92" s="205"/>
      <c r="R92" s="206"/>
      <c r="S92" s="207" t="s">
        <v>29</v>
      </c>
      <c r="T92" s="208"/>
      <c r="U92" s="208"/>
      <c r="V92" s="208" t="s">
        <v>121</v>
      </c>
      <c r="W92" s="208"/>
      <c r="X92" s="208"/>
      <c r="Y92" s="209"/>
      <c r="Z92" s="210" t="s">
        <v>33</v>
      </c>
      <c r="AA92" s="208"/>
      <c r="AB92" s="208"/>
      <c r="AC92" s="208"/>
      <c r="AD92" s="208"/>
      <c r="AE92" s="208"/>
      <c r="AF92" s="208"/>
      <c r="AG92" s="208"/>
      <c r="AH92" s="208"/>
      <c r="AI92" s="208"/>
      <c r="AJ92" s="208"/>
      <c r="AK92" s="208"/>
      <c r="AL92" s="260"/>
      <c r="BF92" s="258"/>
    </row>
    <row r="93" spans="1:60" ht="19.5" customHeight="1" thickBot="1" x14ac:dyDescent="0.3">
      <c r="A93" s="13"/>
      <c r="B93" s="1"/>
      <c r="C93" s="2"/>
      <c r="D93" s="211"/>
      <c r="E93" s="212"/>
      <c r="F93" s="213"/>
      <c r="G93" s="214"/>
      <c r="H93" s="212"/>
      <c r="I93" s="212"/>
      <c r="J93" s="212"/>
      <c r="K93" s="215"/>
      <c r="L93" s="216"/>
      <c r="M93" s="216"/>
      <c r="N93" s="216"/>
      <c r="O93" s="216"/>
      <c r="P93" s="216"/>
      <c r="Q93" s="216"/>
      <c r="R93" s="216"/>
      <c r="S93" s="217"/>
      <c r="T93" s="218"/>
      <c r="U93" s="218"/>
      <c r="V93" s="218"/>
      <c r="W93" s="218"/>
      <c r="X93" s="208"/>
      <c r="Y93" s="209"/>
      <c r="Z93" s="210"/>
      <c r="AA93" s="208"/>
      <c r="AB93" s="208"/>
      <c r="AC93" s="208"/>
      <c r="AD93" s="208"/>
      <c r="AE93" s="208"/>
      <c r="AF93" s="208"/>
      <c r="AG93" s="208"/>
      <c r="AH93" s="208"/>
      <c r="AI93" s="208"/>
      <c r="AJ93" s="208"/>
      <c r="AK93" s="208"/>
      <c r="AL93" s="208"/>
      <c r="BF93" s="259"/>
    </row>
    <row r="94" spans="1:60" ht="17.25" customHeight="1" x14ac:dyDescent="0.25">
      <c r="A94" s="13"/>
      <c r="B94" s="1"/>
      <c r="C94" s="2"/>
      <c r="D94" s="210"/>
      <c r="E94" s="219"/>
      <c r="F94" s="220"/>
      <c r="G94" s="221"/>
      <c r="H94" s="219"/>
      <c r="I94" s="219"/>
      <c r="J94" s="208"/>
      <c r="K94" s="221"/>
      <c r="L94" s="219"/>
      <c r="M94" s="219"/>
      <c r="N94" s="219"/>
      <c r="O94" s="219"/>
      <c r="P94" s="219"/>
      <c r="Q94" s="219"/>
      <c r="R94" s="218"/>
      <c r="S94" s="222"/>
      <c r="T94" s="218"/>
      <c r="U94" s="218"/>
      <c r="V94" s="218"/>
      <c r="W94" s="218"/>
      <c r="X94" s="208"/>
      <c r="Y94" s="209"/>
      <c r="Z94" s="210" t="s">
        <v>123</v>
      </c>
      <c r="AA94" s="208"/>
      <c r="AB94" s="208"/>
      <c r="AC94" s="208"/>
      <c r="AD94" s="208"/>
      <c r="AE94" s="208"/>
      <c r="AF94" s="208"/>
      <c r="AG94" s="208"/>
      <c r="AH94" s="208"/>
      <c r="AI94" s="208"/>
      <c r="AJ94" s="208"/>
      <c r="AK94" s="208"/>
      <c r="AL94" s="208"/>
      <c r="BF94" s="259"/>
    </row>
    <row r="95" spans="1:60" ht="17.25" customHeight="1" x14ac:dyDescent="0.25">
      <c r="A95" s="13"/>
      <c r="B95" s="1"/>
      <c r="C95" s="2"/>
      <c r="D95" s="210"/>
      <c r="E95" s="219"/>
      <c r="F95" s="220"/>
      <c r="G95" s="221"/>
      <c r="H95" s="219"/>
      <c r="I95" s="219"/>
      <c r="J95" s="208"/>
      <c r="K95" s="221"/>
      <c r="L95" s="219"/>
      <c r="M95" s="219"/>
      <c r="N95" s="219"/>
      <c r="O95" s="219"/>
      <c r="P95" s="219"/>
      <c r="Q95" s="219"/>
      <c r="R95" s="223"/>
      <c r="S95" s="224"/>
      <c r="T95" s="225"/>
      <c r="U95" s="225"/>
      <c r="V95" s="225"/>
      <c r="W95" s="225"/>
      <c r="X95" s="205"/>
      <c r="Y95" s="206"/>
      <c r="Z95" s="210"/>
      <c r="AA95" s="208"/>
      <c r="AB95" s="208"/>
      <c r="AC95" s="208"/>
      <c r="AD95" s="208"/>
      <c r="AE95" s="208"/>
      <c r="AF95" s="208"/>
      <c r="AG95" s="208"/>
      <c r="AH95" s="208"/>
      <c r="AI95" s="208"/>
      <c r="AJ95" s="208"/>
      <c r="AK95" s="208"/>
      <c r="AL95" s="208"/>
      <c r="BF95" s="259"/>
    </row>
    <row r="96" spans="1:60" ht="18.75" customHeight="1" x14ac:dyDescent="0.25">
      <c r="A96" s="203"/>
      <c r="B96" s="1"/>
      <c r="C96" s="2"/>
      <c r="D96" s="207"/>
      <c r="E96" s="219"/>
      <c r="F96" s="220"/>
      <c r="G96" s="221"/>
      <c r="H96" s="219"/>
      <c r="I96" s="219"/>
      <c r="J96" s="208"/>
      <c r="K96" s="221"/>
      <c r="L96" s="219"/>
      <c r="M96" s="219"/>
      <c r="N96" s="219"/>
      <c r="O96" s="219"/>
      <c r="P96" s="219"/>
      <c r="Q96" s="219"/>
      <c r="R96" s="219"/>
      <c r="S96" s="207" t="s">
        <v>28</v>
      </c>
      <c r="T96" s="219"/>
      <c r="U96" s="219"/>
      <c r="V96" s="219"/>
      <c r="W96" s="219"/>
      <c r="X96" s="219"/>
      <c r="Y96" s="226"/>
      <c r="Z96" s="207"/>
      <c r="AA96" s="219"/>
      <c r="AB96" s="219"/>
      <c r="AC96" s="219"/>
      <c r="AD96" s="219"/>
      <c r="AE96" s="219"/>
      <c r="AF96" s="219"/>
      <c r="AG96" s="219"/>
      <c r="AH96" s="219"/>
      <c r="AI96" s="219"/>
      <c r="AJ96" s="219"/>
      <c r="AK96" s="219"/>
      <c r="AL96" s="219"/>
      <c r="BF96" s="259"/>
    </row>
    <row r="97" spans="1:58" ht="18.75" customHeight="1" x14ac:dyDescent="0.25">
      <c r="A97" s="203"/>
      <c r="B97" s="1"/>
      <c r="C97" s="2"/>
      <c r="D97" s="207"/>
      <c r="E97" s="219"/>
      <c r="F97" s="208"/>
      <c r="G97" s="221"/>
      <c r="H97" s="219"/>
      <c r="I97" s="219"/>
      <c r="J97" s="208"/>
      <c r="K97" s="221"/>
      <c r="L97" s="219"/>
      <c r="M97" s="219"/>
      <c r="N97" s="219"/>
      <c r="O97" s="219"/>
      <c r="P97" s="219"/>
      <c r="Q97" s="219"/>
      <c r="R97" s="219"/>
      <c r="S97" s="207"/>
      <c r="T97" s="219"/>
      <c r="U97" s="219"/>
      <c r="V97" s="219"/>
      <c r="W97" s="219"/>
      <c r="X97" s="219"/>
      <c r="Y97" s="226"/>
      <c r="Z97" s="207"/>
      <c r="AA97" s="219"/>
      <c r="AB97" s="219"/>
      <c r="AC97" s="219"/>
      <c r="AD97" s="219"/>
      <c r="AE97" s="219"/>
      <c r="AF97" s="219"/>
      <c r="AG97" s="219"/>
      <c r="AH97" s="219"/>
      <c r="AI97" s="219"/>
      <c r="AJ97" s="219"/>
      <c r="AK97" s="219"/>
      <c r="AL97" s="219"/>
      <c r="BF97" s="259"/>
    </row>
    <row r="98" spans="1:58" ht="18.75" customHeight="1" thickBot="1" x14ac:dyDescent="0.3">
      <c r="A98" s="227"/>
      <c r="B98" s="228"/>
      <c r="C98" s="229"/>
      <c r="D98" s="230"/>
      <c r="E98" s="231"/>
      <c r="F98" s="232"/>
      <c r="G98" s="231"/>
      <c r="H98" s="231"/>
      <c r="I98" s="231"/>
      <c r="J98" s="233"/>
      <c r="K98" s="234"/>
      <c r="L98" s="231"/>
      <c r="M98" s="231"/>
      <c r="N98" s="231"/>
      <c r="O98" s="231"/>
      <c r="P98" s="231"/>
      <c r="Q98" s="231"/>
      <c r="R98" s="231"/>
      <c r="S98" s="230"/>
      <c r="T98" s="231"/>
      <c r="U98" s="231"/>
      <c r="V98" s="231"/>
      <c r="W98" s="231"/>
      <c r="X98" s="231"/>
      <c r="Y98" s="235"/>
      <c r="Z98" s="230"/>
      <c r="AA98" s="231"/>
      <c r="AB98" s="231"/>
      <c r="AC98" s="231"/>
      <c r="AD98" s="231"/>
      <c r="AE98" s="231"/>
      <c r="AF98" s="231"/>
      <c r="AG98" s="231"/>
      <c r="AH98" s="231"/>
      <c r="AI98" s="231"/>
      <c r="AJ98" s="231"/>
      <c r="AK98" s="231"/>
      <c r="AL98" s="231"/>
      <c r="AM98" s="246"/>
      <c r="AN98" s="246"/>
      <c r="AO98" s="246"/>
      <c r="AP98" s="246"/>
      <c r="AQ98" s="246"/>
      <c r="AR98" s="246"/>
      <c r="AS98" s="246"/>
      <c r="AT98" s="246"/>
      <c r="AU98" s="246"/>
      <c r="AV98" s="246"/>
      <c r="AW98" s="246"/>
      <c r="AX98" s="246"/>
      <c r="AY98" s="246"/>
      <c r="AZ98" s="246"/>
      <c r="BA98" s="246"/>
      <c r="BB98" s="246"/>
      <c r="BC98" s="246"/>
      <c r="BD98" s="246"/>
      <c r="BE98" s="246"/>
      <c r="BF98" s="247"/>
    </row>
    <row r="99" spans="1:58" ht="28.4" customHeight="1" thickTop="1" x14ac:dyDescent="0.25">
      <c r="A99" s="1"/>
    </row>
    <row r="100" spans="1:58" ht="28.4" customHeight="1" x14ac:dyDescent="0.25">
      <c r="A100" s="1"/>
    </row>
    <row r="101" spans="1:58" ht="28.4" customHeight="1" x14ac:dyDescent="0.25"/>
    <row r="102" spans="1:58" ht="28.4" customHeight="1" x14ac:dyDescent="0.25"/>
    <row r="103" spans="1:58" ht="28.4" customHeight="1" x14ac:dyDescent="0.25"/>
    <row r="125" spans="4:5" x14ac:dyDescent="0.25">
      <c r="D125" s="236"/>
      <c r="E125" s="237"/>
    </row>
    <row r="126" spans="4:5" x14ac:dyDescent="0.25">
      <c r="D126" s="236"/>
      <c r="E126" s="237"/>
    </row>
    <row r="139" spans="3:8" x14ac:dyDescent="0.25">
      <c r="C139" s="219"/>
      <c r="D139" s="237"/>
      <c r="E139" s="2"/>
      <c r="F139" s="2"/>
      <c r="G139" s="2"/>
      <c r="H139" s="2"/>
    </row>
    <row r="140" spans="3:8" x14ac:dyDescent="0.25">
      <c r="C140" s="219"/>
      <c r="D140" s="237"/>
      <c r="E140" s="2"/>
      <c r="F140" s="2"/>
      <c r="G140" s="2"/>
      <c r="H140" s="2"/>
    </row>
  </sheetData>
  <mergeCells count="17">
    <mergeCell ref="A89:A90"/>
    <mergeCell ref="I7:M7"/>
    <mergeCell ref="C6:C8"/>
    <mergeCell ref="D6:D8"/>
    <mergeCell ref="H3:AF3"/>
    <mergeCell ref="B89:B90"/>
    <mergeCell ref="B69:B70"/>
    <mergeCell ref="I6:BF6"/>
    <mergeCell ref="AM7:AP7"/>
    <mergeCell ref="AR7:AU7"/>
    <mergeCell ref="AW7:AZ7"/>
    <mergeCell ref="BB7:BE7"/>
    <mergeCell ref="N7:Q7"/>
    <mergeCell ref="S7:V7"/>
    <mergeCell ref="X7:AA7"/>
    <mergeCell ref="AC7:AF7"/>
    <mergeCell ref="AH7:AK7"/>
  </mergeCells>
  <phoneticPr fontId="0" type="noConversion"/>
  <printOptions horizontalCentered="1" verticalCentered="1"/>
  <pageMargins left="0.25" right="0.25" top="0.75" bottom="0.75" header="0.3" footer="0.3"/>
  <pageSetup paperSize="9" scale="3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90" zoomScaleNormal="90" workbookViewId="0">
      <selection activeCell="J25" sqref="J25"/>
    </sheetView>
  </sheetViews>
  <sheetFormatPr defaultRowHeight="12.5" x14ac:dyDescent="0.25"/>
  <cols>
    <col min="2" max="2" width="22.453125" customWidth="1"/>
    <col min="3" max="3" width="60.54296875" customWidth="1"/>
  </cols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O1" sqref="N1:O1"/>
    </sheetView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BDD51ED5529F744A9DF52CF641A6E1C" ma:contentTypeVersion="4" ma:contentTypeDescription="Utwórz nowy dokument." ma:contentTypeScope="" ma:versionID="5b9572f7f95951f7900165695d56afc5">
  <xsd:schema xmlns:xsd="http://www.w3.org/2001/XMLSchema" xmlns:xs="http://www.w3.org/2001/XMLSchema" xmlns:p="http://schemas.microsoft.com/office/2006/metadata/properties" xmlns:ns2="74a62f55-c4d3-4c18-9e8a-8205487c8b7a" targetNamespace="http://schemas.microsoft.com/office/2006/metadata/properties" ma:root="true" ma:fieldsID="dbe3ca0c7deb490f6523ae51657ba4c6" ns2:_="">
    <xsd:import namespace="74a62f55-c4d3-4c18-9e8a-8205487c8b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a62f55-c4d3-4c18-9e8a-8205487c8b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C91871-344D-4214-9F93-7D66AC2CA27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A24FA78-DD8C-4020-A423-E327E35A7F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A65FAE-41B9-4E97-824A-DE8F4347AE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a62f55-c4d3-4c18-9e8a-8205487c8b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pwsz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Inni</dc:creator>
  <cp:lastModifiedBy>Teresa Kubryn</cp:lastModifiedBy>
  <cp:lastPrinted>2023-01-18T10:26:42Z</cp:lastPrinted>
  <dcterms:created xsi:type="dcterms:W3CDTF">2007-06-06T11:55:24Z</dcterms:created>
  <dcterms:modified xsi:type="dcterms:W3CDTF">2025-08-28T06:48:48Z</dcterms:modified>
</cp:coreProperties>
</file>